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<sst xmlns="http://schemas.openxmlformats.org/spreadsheetml/2006/main" count="117" uniqueCount="112">
  <si>
    <t>ОТЧЕТ</t>
  </si>
  <si>
    <t xml:space="preserve">ООО "Гарант-Сервис" </t>
  </si>
  <si>
    <t>за период с 01.01.2023 по 31.12.2023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</si>
  <si>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</si>
  <si>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Пушкина ул, дом № 9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</si>
  <si>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</si>
  <si>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</si>
  <si>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</si>
  <si>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</si>
  <si>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</si>
  <si>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</si>
  <si>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</si>
  <si>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</si>
  <si>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</si>
  <si>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</si>
  <si>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</si>
  <si>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Горячая вода (компонент на тепловую энергию)</t>
  </si>
  <si>
    <t>Ремонт стояка  канализации</t>
  </si>
  <si>
    <t>Замена уличных ламп освещения</t>
  </si>
  <si>
    <t>Электропотребление ОДН на СОИ в МКД</t>
  </si>
  <si>
    <t>Хозинвентарь</t>
  </si>
  <si>
    <t>Оплата труда</t>
  </si>
  <si>
    <t>Покраска входных дверей подъезда</t>
  </si>
  <si>
    <t>Промывка системы отопления</t>
  </si>
  <si>
    <t>Ремонт канализационного стояка</t>
  </si>
  <si>
    <t>Замена ламп освещения в подъезде</t>
  </si>
  <si>
    <t>Ремонт подъезда</t>
  </si>
  <si>
    <t>Ремонт канализации в подвале</t>
  </si>
  <si>
    <t>Ремонт системы отопления</t>
  </si>
  <si>
    <t xml:space="preserve">Замена шаровых кранов на стояках ГВС </t>
  </si>
  <si>
    <t xml:space="preserve">Замена труб отопления </t>
  </si>
  <si>
    <t>Замена участка трубы ХВС</t>
  </si>
  <si>
    <t>Прочистка канализации</t>
  </si>
  <si>
    <t>Прочие внереализационные доходы (расходы)</t>
  </si>
  <si>
    <t>Исправительные записи по операциям прошлых лет</t>
  </si>
  <si>
    <t xml:space="preserve">Возмещение материального ущерба </t>
  </si>
  <si>
    <t>Госпошлина</t>
  </si>
  <si>
    <t>Итого:</t>
  </si>
  <si>
    <t>Задолженность по неплаттельщикам на 31.12.2023</t>
  </si>
  <si>
    <t>За использование МОП интернет провайдерами и размещение рекламы</t>
  </si>
  <si>
    <t>Остаток
денежных средств жителей на 01.01.2023 г.</t>
  </si>
  <si>
    <t>Израсходованно</t>
  </si>
  <si>
    <t>Остаток
денежных средств жителей на 31.12.2023г.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</si>
  <si>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</si>
  <si>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</si>
  <si>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</si>
  <si>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</si>
  <si>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</si>
  <si>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</si>
  <si>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</si>
  <si>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</si>
  <si>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</si>
  <si>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</si>
  <si>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</si>
  <si>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>Дезинсекция от блох подвала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</si>
  <si>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</si>
  <si>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</si>
  <si>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</si>
  <si>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</si>
  <si>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Открытие и закрытие задвижек системы отопления</t>
  </si>
  <si>
    <t>Водопровод</t>
  </si>
  <si>
    <t>Водоотведение</t>
  </si>
  <si>
    <t>Электроснабжение</t>
  </si>
  <si>
    <t xml:space="preserve"> Газоснабжение</t>
  </si>
  <si>
    <t>Техническое диагностирование ВДГО</t>
  </si>
  <si>
    <t xml:space="preserve"> Обследование жилого дома специализированными организациями</t>
  </si>
  <si>
    <t>Периодическая проверка вентканалов и дымоходов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</si>
  <si>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</si>
  <si>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</si>
  <si>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</si>
  <si>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(МБУ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</si>
  <si>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</si>
  <si>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</si>
  <si>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</si>
  <si>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</si>
  <si>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</si>
  <si>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</si>
  <si>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Амортизация</t>
  </si>
  <si>
    <t>Ремонт и содержание оргтехники</t>
  </si>
  <si>
    <t>Канцтовары</t>
  </si>
  <si>
    <t>Услуги почты</t>
  </si>
  <si>
    <t>Комисия сбербанка</t>
  </si>
  <si>
    <t>Налоги (УСН, транспортный)</t>
  </si>
  <si>
    <t>ФОТ (с налогами)</t>
  </si>
  <si>
    <t xml:space="preserve">Ремонт и содержание ОС </t>
  </si>
  <si>
    <t>Малоценное оборудование</t>
  </si>
  <si>
    <t>Аренда помещения под офис</t>
  </si>
  <si>
    <t>Коммунальные услуги помещения под офис</t>
  </si>
  <si>
    <t>аудиторские услуги в ГИС ЖКХ</t>
  </si>
  <si>
    <t>Билет междугородний</t>
  </si>
  <si>
    <t>Возмещение ущерба собственникам</t>
  </si>
  <si>
    <t>грозозащита</t>
  </si>
  <si>
    <t>диагностика электродвигателя</t>
  </si>
  <si>
    <t>Информационно-консультационные услуги</t>
  </si>
  <si>
    <t>поверка пирометры,термометры инфракрасные</t>
  </si>
  <si>
    <t>Програмное обеспечение</t>
  </si>
  <si>
    <t>Санитарные нормы и правила</t>
  </si>
  <si>
    <t>Сервисное обслуживание,техническое сопровождение и ремонт ККТ</t>
  </si>
  <si>
    <t>Судебные издержки</t>
  </si>
  <si>
    <t>услуги по обращению с ТКО</t>
  </si>
  <si>
    <t>Горячая вода (компонент на тепловую энергию), потребляемая при содержании общего имущества в МКД</t>
  </si>
  <si>
    <t>Электроэнергия на содержание общего имущества МКД</t>
  </si>
  <si>
    <t>Осмотр, очистка подвального помещения согласно правил эксплуатации защитных сооружений гражданской обороны</t>
  </si>
  <si>
    <t>Устранение завоздушивание отопительной системы</t>
  </si>
  <si>
    <t>Осмотр теплового узла</t>
  </si>
  <si>
    <t>Осмотр отопительной системы</t>
  </si>
  <si>
    <t>Ремонт стояков ГХВС</t>
  </si>
  <si>
    <t xml:space="preserve">Осмотр системы ХВС, снятие показаний счетчика </t>
  </si>
  <si>
    <t>Осмотр системы ГВС устранение завоздушивания</t>
  </si>
  <si>
    <t>Обследование системы водоотведения</t>
  </si>
  <si>
    <t>Техническое обслуживание системы освещения общего имущества</t>
  </si>
  <si>
    <t xml:space="preserve"> Долг за жильцами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</si>
</sst>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4" fontId="4" fillId="0" borderId="0" xfId="0" applyNumberFormat="1" applyFont="1" applyFill="1" applyBorder="1" applyAlignment="1">
      <alignment horizontal="right" wrapText="1"/>
    </xf>
    <xf numFmtId="0" fontId="1" fillId="0" borderId="0" xfId="0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 horizontal="left"/>
    </xf>
    <xf numFmtId="0" fontId="0" fillId="0" borderId="0" xfId="0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2"/>
  <sheetViews>
    <sheetView tabSelected="1" workbookViewId="0" topLeftCell="B1">
      <selection activeCell="B20" sqref="B20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19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0" t="s">
        <v>0</v>
      </c>
      <c r="B2" s="60"/>
      <c r="C2" s="60"/>
      <c r="D2" s="8"/>
      <c r="E2" s="8"/>
      <c r="F2" s="8"/>
      <c r="G2" s="8"/>
    </row>
    <row r="3" spans="1:7" s="1" customFormat="1" ht="18.75" customHeight="1">
      <c r="A3" s="60" t="s">
        <v>1</v>
      </c>
      <c r="B3" s="60"/>
      <c r="C3" s="60"/>
      <c r="D3" s="8"/>
      <c r="E3" s="8"/>
      <c r="F3" s="8"/>
      <c r="G3" s="8"/>
    </row>
    <row r="4" spans="1:7" s="1" customFormat="1" ht="15.75" customHeight="1">
      <c r="A4" s="61" t="s">
        <v>2</v>
      </c>
      <c r="B4" s="62"/>
      <c r="C4" s="62"/>
      <c r="D4" s="8"/>
      <c r="E4" s="8"/>
      <c r="F4" s="8"/>
      <c r="G4" s="8"/>
    </row>
    <row r="5" spans="1:7" s="1" customFormat="1" ht="32.25" customHeight="1">
      <c r="A5" s="62" t="s">
        <v>3</v>
      </c>
      <c r="B5" s="62"/>
      <c r="C5" s="62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5" t="s">
        <v>4</v>
      </c>
      <c r="B7" s="55"/>
      <c r="C7" s="55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6" t="s">
        <v>5</v>
      </c>
      <c r="C9" s="57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4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65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3062.7</v>
      </c>
      <c r="D13" s="8"/>
      <c r="E13" s="8"/>
      <c r="F13" s="8"/>
      <c r="G13" s="8"/>
    </row>
    <row r="14" spans="1:7" s="1" customFormat="1" ht="15.75" customHeight="1">
      <c r="A14" s="13"/>
      <c r="B14" s="58" t="s">
        <v>10</v>
      </c>
      <c r="C14" s="59"/>
      <c r="D14" s="8"/>
      <c r="E14" s="8"/>
      <c r="F14" s="8"/>
      <c r="G14" s="8"/>
    </row>
    <row r="15" spans="1:7" s="1" customFormat="1" ht="15.75" customHeight="1">
      <c r="A15" s="10"/>
      <c r="B15" s="14" t="s">
        <v>38</v>
      </c>
      <c r="C15" s="15">
        <v>34136.85</v>
      </c>
      <c r="D15" s="8"/>
      <c r="E15" s="8"/>
      <c r="F15" s="8"/>
      <c r="G15" s="8"/>
    </row>
    <row r="16" spans="1:7" s="1" customFormat="1" ht="60.75" customHeight="1">
      <c r="A16" s="10"/>
      <c r="B16" s="14" t="s">
        <v>39</v>
      </c>
      <c r="C16" s="16">
        <v>11800</v>
      </c>
      <c r="D16" s="17" t="s">
        <v>40</v>
      </c>
      <c r="E16" s="18" t="s">
        <v>12</v>
      </c>
      <c r="F16" s="18" t="s">
        <v>41</v>
      </c>
      <c r="G16" s="17" t="s">
        <v>42</v>
      </c>
    </row>
    <row r="17" spans="1:7" s="1" customFormat="1" ht="32.25" customHeight="1">
      <c r="A17" s="10"/>
      <c r="B17" s="11" t="s">
        <v>43</v>
      </c>
      <c r="C17" s="12">
        <v>478103.74</v>
      </c>
      <c r="D17" s="19">
        <v>-488560.49</v>
      </c>
      <c r="E17" s="19">
        <f>484811.94+C16</f>
        <v>496611.94</v>
      </c>
      <c r="F17" s="20">
        <f>C24</f>
        <v>541465.84</v>
      </c>
      <c r="G17" s="20">
        <f>D17+E17+C16-F17</f>
        <v>-521614.38999999996</v>
      </c>
    </row>
    <row r="18" spans="1:7" s="1" customFormat="1" ht="32.25" customHeight="1">
      <c r="A18" s="10">
        <v>22</v>
      </c>
      <c r="B18" s="11" t="s">
        <v>101</v>
      </c>
      <c r="C18" s="12">
        <v>36368.61</v>
      </c>
      <c r="D18" s="19">
        <v>-108097.46</v>
      </c>
      <c r="E18" s="19">
        <v>36249.78</v>
      </c>
      <c r="F18" s="21">
        <f>C110</f>
        <v>52187.48</v>
      </c>
      <c r="G18" s="20">
        <f>D18+E18-F18</f>
        <v>-124035.16</v>
      </c>
    </row>
    <row r="19" spans="1:7" s="1" customFormat="1" ht="32.25" customHeight="1">
      <c r="A19" s="10">
        <v>23</v>
      </c>
      <c r="B19" s="11" t="s">
        <v>100</v>
      </c>
      <c r="C19" s="12">
        <v>8971.2</v>
      </c>
      <c r="D19" s="19">
        <v>0</v>
      </c>
      <c r="E19" s="19">
        <v>6321.93</v>
      </c>
      <c r="F19" s="22">
        <f>C113</f>
        <v>9874.03</v>
      </c>
      <c r="G19" s="20">
        <f>D19+E19-F19</f>
        <v>-3552.1000000000004</v>
      </c>
    </row>
    <row r="20" spans="1:7" s="1" customFormat="1" ht="15.75" customHeight="1">
      <c r="A20" s="10"/>
      <c r="B20" s="2" t="s">
        <v>44</v>
      </c>
      <c r="C20" s="12">
        <v>1773.77</v>
      </c>
      <c r="D20" s="19">
        <v>-1029.43</v>
      </c>
      <c r="E20" s="19">
        <v>1384.1</v>
      </c>
      <c r="F20" s="22">
        <f>C114</f>
        <v>1869.2599999999998</v>
      </c>
      <c r="G20" s="20">
        <f>D20+E20-F20</f>
        <v>-1514.59</v>
      </c>
    </row>
    <row r="21" spans="1:7" s="1" customFormat="1" ht="15.75" customHeight="1">
      <c r="A21" s="10"/>
      <c r="B21" s="14" t="s">
        <v>11</v>
      </c>
      <c r="C21" s="23">
        <f>SUM(C17:C20)</f>
        <v>525217.32</v>
      </c>
      <c r="D21" s="24">
        <f>SUM(D17:D20)</f>
        <v>-597687.38</v>
      </c>
      <c r="E21" s="25">
        <f>SUM(E17:E20)</f>
        <v>540567.75</v>
      </c>
      <c r="F21" s="25">
        <f>SUM(F17:F20)</f>
        <v>605396.61</v>
      </c>
      <c r="G21" s="25">
        <f>SUM(G17:G20)</f>
        <v>-650716.2399999999</v>
      </c>
    </row>
    <row r="22" spans="1:8" s="1" customFormat="1" ht="15.75" customHeight="1">
      <c r="A22" s="10"/>
      <c r="B22" s="14" t="s">
        <v>12</v>
      </c>
      <c r="C22" s="23">
        <f>E21</f>
        <v>540567.75</v>
      </c>
      <c r="D22" s="63"/>
      <c r="E22" s="64"/>
      <c r="F22" s="63"/>
      <c r="G22" s="63"/>
      <c r="H22" s="65"/>
    </row>
    <row r="23" spans="1:8" s="1" customFormat="1" ht="15.75" customHeight="1">
      <c r="A23" s="13"/>
      <c r="B23" s="26" t="s">
        <v>13</v>
      </c>
      <c r="C23" s="27">
        <f>C24+C110+C113+C114</f>
        <v>605396.61</v>
      </c>
      <c r="D23" s="63"/>
      <c r="E23" s="63"/>
      <c r="F23" s="63"/>
      <c r="G23" s="63"/>
      <c r="H23" s="65"/>
    </row>
    <row r="24" spans="1:8" s="1" customFormat="1" ht="15.75" customHeight="1">
      <c r="A24" s="10"/>
      <c r="B24" s="14" t="s">
        <v>14</v>
      </c>
      <c r="C24" s="23">
        <f>C25+C42+C85</f>
        <v>541465.84</v>
      </c>
      <c r="D24" s="63"/>
      <c r="E24" s="66"/>
      <c r="F24" s="63"/>
      <c r="G24" s="63"/>
      <c r="H24" s="65"/>
    </row>
    <row r="25" spans="1:8" s="1" customFormat="1" ht="15.75" customHeight="1">
      <c r="A25" s="28">
        <v>1</v>
      </c>
      <c r="B25" s="29" t="s">
        <v>45</v>
      </c>
      <c r="C25" s="23">
        <f>C26+C31+C33+C35+C37+C40</f>
        <v>89859.2</v>
      </c>
      <c r="D25" s="63"/>
      <c r="E25" s="63"/>
      <c r="F25" s="63"/>
      <c r="G25" s="63"/>
      <c r="H25" s="65"/>
    </row>
    <row r="26" spans="1:8" s="1" customFormat="1" ht="15.75" customHeight="1">
      <c r="A26" s="30">
        <v>1</v>
      </c>
      <c r="B26" s="31" t="s">
        <v>46</v>
      </c>
      <c r="C26" s="23">
        <f>SUM(C27:C30)</f>
        <v>42706.60999999999</v>
      </c>
      <c r="D26" s="63"/>
      <c r="E26" s="63"/>
      <c r="F26" s="63"/>
      <c r="G26" s="63"/>
      <c r="H26" s="65"/>
    </row>
    <row r="27" spans="1:8" s="1" customFormat="1" ht="15.75" customHeight="1">
      <c r="A27" s="10">
        <v>1</v>
      </c>
      <c r="B27" s="11" t="s">
        <v>20</v>
      </c>
      <c r="C27" s="6">
        <v>1076.29</v>
      </c>
      <c r="D27" s="63"/>
      <c r="E27" s="63"/>
      <c r="F27" s="63"/>
      <c r="G27" s="63"/>
      <c r="H27" s="65"/>
    </row>
    <row r="28" spans="1:8" s="1" customFormat="1" ht="15.75" customHeight="1">
      <c r="A28" s="10">
        <v>1</v>
      </c>
      <c r="B28" s="11" t="s">
        <v>21</v>
      </c>
      <c r="C28" s="12">
        <v>20345.98</v>
      </c>
      <c r="D28" s="63"/>
      <c r="E28" s="63"/>
      <c r="F28" s="63"/>
      <c r="G28" s="63"/>
      <c r="H28" s="65"/>
    </row>
    <row r="29" spans="1:8" s="1" customFormat="1" ht="15.75" customHeight="1">
      <c r="A29" s="10">
        <v>1</v>
      </c>
      <c r="B29" s="11" t="s">
        <v>15</v>
      </c>
      <c r="C29" s="6">
        <v>21243.46</v>
      </c>
      <c r="D29" s="63"/>
      <c r="E29" s="63"/>
      <c r="F29" s="63"/>
      <c r="G29" s="63"/>
      <c r="H29" s="65"/>
    </row>
    <row r="30" spans="1:8" s="1" customFormat="1" ht="15.75" customHeight="1">
      <c r="A30" s="10">
        <v>1</v>
      </c>
      <c r="B30" s="11" t="s">
        <v>47</v>
      </c>
      <c r="C30" s="32">
        <v>40.88</v>
      </c>
      <c r="D30" s="63"/>
      <c r="E30" s="63"/>
      <c r="F30" s="63"/>
      <c r="G30" s="63"/>
      <c r="H30" s="65"/>
    </row>
    <row r="31" spans="1:8" s="1" customFormat="1" ht="15.75" customHeight="1">
      <c r="A31" s="30">
        <v>2</v>
      </c>
      <c r="B31" s="31" t="s">
        <v>48</v>
      </c>
      <c r="C31" s="23">
        <f>SUM(C32:C32)</f>
        <v>39033.4</v>
      </c>
      <c r="D31" s="63"/>
      <c r="E31" s="63"/>
      <c r="F31" s="63"/>
      <c r="G31" s="63"/>
      <c r="H31" s="65"/>
    </row>
    <row r="32" spans="1:8" s="1" customFormat="1" ht="15.75" customHeight="1">
      <c r="A32" s="33">
        <v>2</v>
      </c>
      <c r="B32" s="34" t="s">
        <v>21</v>
      </c>
      <c r="C32" s="12">
        <v>39033.4</v>
      </c>
      <c r="D32" s="63"/>
      <c r="E32" s="63"/>
      <c r="F32" s="63"/>
      <c r="G32" s="63"/>
      <c r="H32" s="65"/>
    </row>
    <row r="33" spans="1:8" s="1" customFormat="1" ht="15.75" customHeight="1">
      <c r="A33" s="30">
        <v>3</v>
      </c>
      <c r="B33" s="31" t="s">
        <v>49</v>
      </c>
      <c r="C33" s="23">
        <f>SUM(C34:C34)</f>
        <v>0</v>
      </c>
      <c r="D33" s="63"/>
      <c r="E33" s="67"/>
      <c r="F33" s="63"/>
      <c r="G33" s="63"/>
      <c r="H33" s="65"/>
    </row>
    <row r="34" spans="1:8" s="1" customFormat="1" ht="15.75" customHeight="1" hidden="1">
      <c r="A34" s="10">
        <v>3</v>
      </c>
      <c r="B34" s="11"/>
      <c r="C34" s="35"/>
      <c r="D34" s="63"/>
      <c r="E34" s="63"/>
      <c r="F34" s="63"/>
      <c r="G34" s="63"/>
      <c r="H34" s="65"/>
    </row>
    <row r="35" spans="1:8" s="1" customFormat="1" ht="15.75" customHeight="1">
      <c r="A35" s="30">
        <v>4</v>
      </c>
      <c r="B35" s="31" t="s">
        <v>50</v>
      </c>
      <c r="C35" s="36">
        <f>SUM(C36)</f>
        <v>0</v>
      </c>
      <c r="D35" s="63"/>
      <c r="E35" s="63"/>
      <c r="F35" s="63"/>
      <c r="G35" s="63"/>
      <c r="H35" s="65"/>
    </row>
    <row r="36" spans="1:8" s="1" customFormat="1" ht="15.75" customHeight="1" hidden="1">
      <c r="A36" s="10">
        <v>4</v>
      </c>
      <c r="B36" s="11"/>
      <c r="C36" s="35"/>
      <c r="D36" s="63"/>
      <c r="E36" s="63"/>
      <c r="F36" s="63"/>
      <c r="G36" s="63"/>
      <c r="H36" s="65"/>
    </row>
    <row r="37" spans="1:8" s="1" customFormat="1" ht="15.75" customHeight="1">
      <c r="A37" s="30">
        <v>5</v>
      </c>
      <c r="B37" s="37" t="s">
        <v>51</v>
      </c>
      <c r="C37" s="36">
        <f>SUM(C38:C39)</f>
        <v>2869.19</v>
      </c>
      <c r="D37" s="63"/>
      <c r="E37" s="63"/>
      <c r="F37" s="63"/>
      <c r="G37" s="63"/>
      <c r="H37" s="65"/>
    </row>
    <row r="38" spans="1:8" s="1" customFormat="1" ht="15.75" customHeight="1">
      <c r="A38" s="30">
        <v>5</v>
      </c>
      <c r="B38" s="34" t="s">
        <v>21</v>
      </c>
      <c r="C38" s="38">
        <v>1732.29</v>
      </c>
      <c r="D38" s="63"/>
      <c r="E38" s="63"/>
      <c r="F38" s="63"/>
      <c r="G38" s="63"/>
      <c r="H38" s="65"/>
    </row>
    <row r="39" spans="1:8" s="1" customFormat="1" ht="15.75" customHeight="1">
      <c r="A39" s="10">
        <v>5</v>
      </c>
      <c r="B39" s="11" t="s">
        <v>52</v>
      </c>
      <c r="C39" s="38">
        <v>1136.9</v>
      </c>
      <c r="D39" s="63"/>
      <c r="E39" s="63"/>
      <c r="F39" s="63"/>
      <c r="G39" s="63"/>
      <c r="H39" s="65"/>
    </row>
    <row r="40" spans="1:8" s="1" customFormat="1" ht="15.75" customHeight="1">
      <c r="A40" s="30">
        <v>6</v>
      </c>
      <c r="B40" s="37" t="s">
        <v>53</v>
      </c>
      <c r="C40" s="36">
        <f>SUM(C41:C41)</f>
        <v>5250</v>
      </c>
      <c r="D40" s="63"/>
      <c r="E40" s="63"/>
      <c r="F40" s="63"/>
      <c r="G40" s="63"/>
      <c r="H40" s="65"/>
    </row>
    <row r="41" spans="1:8" s="1" customFormat="1" ht="15.75" customHeight="1">
      <c r="A41" s="10">
        <v>6</v>
      </c>
      <c r="B41" s="11" t="s">
        <v>54</v>
      </c>
      <c r="C41" s="6">
        <v>5250</v>
      </c>
      <c r="D41" s="63"/>
      <c r="E41" s="63"/>
      <c r="F41" s="63"/>
      <c r="G41" s="63"/>
      <c r="H41" s="65"/>
    </row>
    <row r="42" spans="1:8" s="1" customFormat="1" ht="15.75" customHeight="1">
      <c r="A42" s="10">
        <v>8</v>
      </c>
      <c r="B42" s="39" t="s">
        <v>55</v>
      </c>
      <c r="C42" s="23">
        <f>C43+C47+C71+C73+C75+C77</f>
        <v>274225.09</v>
      </c>
      <c r="D42" s="63"/>
      <c r="E42" s="63"/>
      <c r="F42" s="63"/>
      <c r="G42" s="63"/>
      <c r="H42" s="65"/>
    </row>
    <row r="43" spans="1:8" s="1" customFormat="1" ht="15.75" customHeight="1">
      <c r="A43" s="10">
        <v>8</v>
      </c>
      <c r="B43" s="40" t="s">
        <v>56</v>
      </c>
      <c r="C43" s="23">
        <f>SUM(C44:C46)</f>
        <v>67974.01</v>
      </c>
      <c r="D43" s="66"/>
      <c r="E43" s="63"/>
      <c r="F43" s="63"/>
      <c r="G43" s="63"/>
      <c r="H43" s="65"/>
    </row>
    <row r="44" spans="1:8" s="1" customFormat="1" ht="30.75" customHeight="1">
      <c r="A44" s="10">
        <v>8</v>
      </c>
      <c r="B44" s="2" t="s">
        <v>102</v>
      </c>
      <c r="C44" s="12">
        <v>3149.68</v>
      </c>
      <c r="D44" s="63"/>
      <c r="E44" s="63"/>
      <c r="F44" s="63"/>
      <c r="G44" s="63"/>
      <c r="H44" s="65"/>
    </row>
    <row r="45" spans="1:8" s="1" customFormat="1" ht="15.75" customHeight="1">
      <c r="A45" s="10">
        <v>8</v>
      </c>
      <c r="B45" s="2" t="s">
        <v>22</v>
      </c>
      <c r="C45" s="6">
        <v>2979.23</v>
      </c>
      <c r="D45" s="66"/>
      <c r="E45" s="63"/>
      <c r="F45" s="63"/>
      <c r="G45" s="63"/>
      <c r="H45" s="65"/>
    </row>
    <row r="46" spans="1:8" s="1" customFormat="1" ht="15.75" customHeight="1">
      <c r="A46" s="10">
        <v>8</v>
      </c>
      <c r="B46" s="2" t="s">
        <v>26</v>
      </c>
      <c r="C46" s="6">
        <v>61845.1</v>
      </c>
      <c r="D46" s="63"/>
      <c r="E46" s="63"/>
      <c r="F46" s="63"/>
      <c r="G46" s="63"/>
      <c r="H46" s="65"/>
    </row>
    <row r="47" spans="1:8" s="1" customFormat="1" ht="15.75" customHeight="1">
      <c r="A47" s="10">
        <v>9</v>
      </c>
      <c r="B47" s="41" t="s">
        <v>57</v>
      </c>
      <c r="C47" s="23">
        <f>C48+C55+C61+C67</f>
        <v>130310.18</v>
      </c>
      <c r="D47" s="63"/>
      <c r="E47" s="63"/>
      <c r="F47" s="63"/>
      <c r="G47" s="63"/>
      <c r="H47" s="65"/>
    </row>
    <row r="48" spans="1:8" s="1" customFormat="1" ht="15.75" customHeight="1">
      <c r="A48" s="10">
        <v>9</v>
      </c>
      <c r="B48" s="42" t="s">
        <v>58</v>
      </c>
      <c r="C48" s="23">
        <f>SUM(C49:C54)</f>
        <v>48442.14</v>
      </c>
      <c r="D48" s="63"/>
      <c r="E48" s="63"/>
      <c r="F48" s="63"/>
      <c r="G48" s="63"/>
      <c r="H48" s="65"/>
    </row>
    <row r="49" spans="1:8" s="1" customFormat="1" ht="15.75" customHeight="1">
      <c r="A49" s="10">
        <v>9</v>
      </c>
      <c r="B49" s="11" t="s">
        <v>59</v>
      </c>
      <c r="C49" s="12">
        <v>322.97</v>
      </c>
      <c r="D49" s="63"/>
      <c r="E49" s="63"/>
      <c r="F49" s="63"/>
      <c r="G49" s="63"/>
      <c r="H49" s="65"/>
    </row>
    <row r="50" spans="1:8" ht="18.75" customHeight="1">
      <c r="A50" s="10">
        <v>9</v>
      </c>
      <c r="B50" s="11" t="s">
        <v>103</v>
      </c>
      <c r="C50" s="32">
        <v>1291.89</v>
      </c>
      <c r="D50" s="63"/>
      <c r="E50" s="63"/>
      <c r="F50" s="63"/>
      <c r="G50" s="63"/>
      <c r="H50" s="68"/>
    </row>
    <row r="51" spans="1:8" ht="18.75" customHeight="1">
      <c r="A51" s="10"/>
      <c r="B51" s="11" t="s">
        <v>105</v>
      </c>
      <c r="C51" s="32">
        <v>1291.89</v>
      </c>
      <c r="D51" s="63"/>
      <c r="E51" s="63"/>
      <c r="F51" s="63"/>
      <c r="G51" s="63"/>
      <c r="H51" s="68"/>
    </row>
    <row r="52" spans="1:8" ht="15.75">
      <c r="A52" s="10"/>
      <c r="B52" s="2" t="s">
        <v>28</v>
      </c>
      <c r="C52" s="6">
        <v>37390.17</v>
      </c>
      <c r="D52" s="63"/>
      <c r="E52" s="63"/>
      <c r="F52" s="63"/>
      <c r="G52" s="63"/>
      <c r="H52" s="68"/>
    </row>
    <row r="53" spans="1:8" ht="15.75">
      <c r="A53" s="10"/>
      <c r="B53" s="2" t="s">
        <v>30</v>
      </c>
      <c r="C53" s="6">
        <v>6084.82</v>
      </c>
      <c r="D53" s="63"/>
      <c r="E53" s="63"/>
      <c r="F53" s="63"/>
      <c r="G53" s="63"/>
      <c r="H53" s="68"/>
    </row>
    <row r="54" spans="1:8" ht="15.75">
      <c r="A54" s="10"/>
      <c r="B54" s="11" t="s">
        <v>104</v>
      </c>
      <c r="C54" s="32">
        <v>2060.4</v>
      </c>
      <c r="D54" s="63"/>
      <c r="E54" s="63"/>
      <c r="F54" s="63"/>
      <c r="G54" s="63"/>
      <c r="H54" s="68"/>
    </row>
    <row r="55" spans="1:8" ht="15.75">
      <c r="A55" s="10">
        <v>10</v>
      </c>
      <c r="B55" s="43" t="s">
        <v>60</v>
      </c>
      <c r="C55" s="23">
        <f>SUM(C56:C60)</f>
        <v>42082.380000000005</v>
      </c>
      <c r="D55" s="63"/>
      <c r="E55" s="63"/>
      <c r="F55" s="63"/>
      <c r="G55" s="63"/>
      <c r="H55" s="68"/>
    </row>
    <row r="56" spans="1:8" ht="15.75">
      <c r="A56" s="10">
        <v>10</v>
      </c>
      <c r="B56" s="11" t="s">
        <v>107</v>
      </c>
      <c r="C56" s="32">
        <v>4005.76</v>
      </c>
      <c r="D56" s="63"/>
      <c r="E56" s="63"/>
      <c r="F56" s="63"/>
      <c r="G56" s="63"/>
      <c r="H56" s="68"/>
    </row>
    <row r="57" spans="1:8" ht="15.75">
      <c r="A57" s="10"/>
      <c r="B57" s="11" t="s">
        <v>108</v>
      </c>
      <c r="C57" s="32">
        <v>10958.55</v>
      </c>
      <c r="D57" s="63"/>
      <c r="E57" s="63"/>
      <c r="F57" s="63"/>
      <c r="G57" s="63"/>
      <c r="H57" s="68"/>
    </row>
    <row r="58" spans="1:8" ht="15.75">
      <c r="A58" s="10"/>
      <c r="B58" s="2" t="s">
        <v>106</v>
      </c>
      <c r="C58" s="5">
        <v>16055.84</v>
      </c>
      <c r="D58" s="63"/>
      <c r="E58" s="63"/>
      <c r="F58" s="63"/>
      <c r="G58" s="63"/>
      <c r="H58" s="68"/>
    </row>
    <row r="59" spans="1:8" ht="15.75">
      <c r="A59" s="10"/>
      <c r="B59" s="2" t="s">
        <v>29</v>
      </c>
      <c r="C59" s="6">
        <v>6731.83</v>
      </c>
      <c r="D59" s="63"/>
      <c r="E59" s="63"/>
      <c r="F59" s="63"/>
      <c r="G59" s="63"/>
      <c r="H59" s="68"/>
    </row>
    <row r="60" spans="1:8" ht="15.75">
      <c r="A60" s="10"/>
      <c r="B60" s="2" t="s">
        <v>31</v>
      </c>
      <c r="C60" s="6">
        <v>4330.4</v>
      </c>
      <c r="D60" s="63"/>
      <c r="E60" s="63"/>
      <c r="F60" s="63"/>
      <c r="G60" s="63"/>
      <c r="H60" s="68"/>
    </row>
    <row r="61" spans="1:8" ht="15.75">
      <c r="A61" s="10">
        <v>11</v>
      </c>
      <c r="B61" s="44" t="s">
        <v>61</v>
      </c>
      <c r="C61" s="23">
        <f>SUM(C63:C66)</f>
        <v>35080.79</v>
      </c>
      <c r="D61" s="63"/>
      <c r="E61" s="63"/>
      <c r="F61" s="63"/>
      <c r="G61" s="63"/>
      <c r="H61" s="68"/>
    </row>
    <row r="62" spans="1:8" ht="15.75">
      <c r="A62" s="10"/>
      <c r="B62" s="2" t="s">
        <v>109</v>
      </c>
      <c r="C62" s="53">
        <v>12485.96</v>
      </c>
      <c r="D62" s="63"/>
      <c r="E62" s="63"/>
      <c r="F62" s="63"/>
      <c r="G62" s="63"/>
      <c r="H62" s="68"/>
    </row>
    <row r="63" spans="1:8" ht="15.75">
      <c r="A63" s="10">
        <v>11</v>
      </c>
      <c r="B63" s="11" t="s">
        <v>32</v>
      </c>
      <c r="C63" s="32">
        <v>21508.07</v>
      </c>
      <c r="D63" s="63"/>
      <c r="E63" s="63"/>
      <c r="F63" s="63"/>
      <c r="G63" s="63"/>
      <c r="H63" s="68"/>
    </row>
    <row r="64" spans="1:8" ht="15.75">
      <c r="A64" s="10"/>
      <c r="B64" s="2" t="s">
        <v>17</v>
      </c>
      <c r="C64" s="5">
        <v>3770.54</v>
      </c>
      <c r="D64" s="63"/>
      <c r="E64" s="63"/>
      <c r="F64" s="63"/>
      <c r="G64" s="63"/>
      <c r="H64" s="68"/>
    </row>
    <row r="65" spans="1:8" ht="15.75">
      <c r="A65" s="10"/>
      <c r="B65" s="2" t="s">
        <v>24</v>
      </c>
      <c r="C65" s="6">
        <v>6923.26</v>
      </c>
      <c r="D65" s="63"/>
      <c r="E65" s="63"/>
      <c r="F65" s="63"/>
      <c r="G65" s="63"/>
      <c r="H65" s="68"/>
    </row>
    <row r="66" spans="1:8" ht="15.75">
      <c r="A66" s="10"/>
      <c r="B66" s="2" t="s">
        <v>27</v>
      </c>
      <c r="C66" s="5">
        <v>2878.92</v>
      </c>
      <c r="D66" s="63"/>
      <c r="E66" s="63"/>
      <c r="F66" s="63"/>
      <c r="G66" s="63"/>
      <c r="H66" s="68"/>
    </row>
    <row r="67" spans="1:8" ht="15.75">
      <c r="A67" s="10">
        <v>12</v>
      </c>
      <c r="B67" s="44" t="s">
        <v>62</v>
      </c>
      <c r="C67" s="23">
        <f>SUM(C68:C70)</f>
        <v>4704.87</v>
      </c>
      <c r="D67" s="63"/>
      <c r="E67" s="63"/>
      <c r="F67" s="63"/>
      <c r="G67" s="63"/>
      <c r="H67" s="68"/>
    </row>
    <row r="68" spans="1:8" ht="15.75">
      <c r="A68" s="10">
        <v>12</v>
      </c>
      <c r="B68" s="11" t="s">
        <v>110</v>
      </c>
      <c r="C68" s="12">
        <v>1082.73</v>
      </c>
      <c r="D68" s="63"/>
      <c r="E68" s="63"/>
      <c r="F68" s="63"/>
      <c r="G68" s="63"/>
      <c r="H68" s="68"/>
    </row>
    <row r="69" spans="1:8" ht="15.75">
      <c r="A69" s="10">
        <v>12</v>
      </c>
      <c r="B69" s="2" t="s">
        <v>18</v>
      </c>
      <c r="C69" s="5">
        <v>2370.36</v>
      </c>
      <c r="D69" s="63"/>
      <c r="E69" s="63"/>
      <c r="F69" s="63"/>
      <c r="G69" s="63"/>
      <c r="H69" s="68"/>
    </row>
    <row r="70" spans="1:8" ht="15.75">
      <c r="A70" s="10">
        <v>12</v>
      </c>
      <c r="B70" s="2" t="s">
        <v>25</v>
      </c>
      <c r="C70" s="5">
        <v>1251.78</v>
      </c>
      <c r="D70" s="63"/>
      <c r="E70" s="63"/>
      <c r="F70" s="63"/>
      <c r="G70" s="63"/>
      <c r="H70" s="68"/>
    </row>
    <row r="71" spans="1:8" ht="15.75">
      <c r="A71" s="10">
        <v>13</v>
      </c>
      <c r="B71" s="45" t="s">
        <v>63</v>
      </c>
      <c r="C71" s="23">
        <f>SUM(C72)</f>
        <v>12552.76</v>
      </c>
      <c r="D71" s="63"/>
      <c r="E71" s="63"/>
      <c r="F71" s="63"/>
      <c r="G71" s="63"/>
      <c r="H71" s="68"/>
    </row>
    <row r="72" spans="1:8" ht="15.75">
      <c r="A72" s="10">
        <v>13</v>
      </c>
      <c r="B72" s="11" t="s">
        <v>64</v>
      </c>
      <c r="C72" s="6">
        <v>12552.76</v>
      </c>
      <c r="D72" s="63"/>
      <c r="E72" s="63"/>
      <c r="F72" s="63"/>
      <c r="G72" s="63"/>
      <c r="H72" s="68"/>
    </row>
    <row r="73" spans="1:8" ht="15.75">
      <c r="A73" s="10">
        <v>14</v>
      </c>
      <c r="B73" s="45" t="s">
        <v>65</v>
      </c>
      <c r="C73" s="23">
        <f>SUM(C74:C74)</f>
        <v>2603.25</v>
      </c>
      <c r="D73" s="63"/>
      <c r="E73" s="63"/>
      <c r="F73" s="63"/>
      <c r="G73" s="63"/>
      <c r="H73" s="68"/>
    </row>
    <row r="74" spans="1:8" ht="15.75">
      <c r="A74" s="10">
        <v>14</v>
      </c>
      <c r="B74" s="11" t="s">
        <v>66</v>
      </c>
      <c r="C74" s="6">
        <v>2603.25</v>
      </c>
      <c r="D74" s="69"/>
      <c r="E74" s="67"/>
      <c r="F74" s="63"/>
      <c r="G74" s="63"/>
      <c r="H74" s="68"/>
    </row>
    <row r="75" spans="1:8" ht="31.5">
      <c r="A75" s="10">
        <v>15</v>
      </c>
      <c r="B75" s="46" t="s">
        <v>67</v>
      </c>
      <c r="C75" s="23">
        <f>SUM(C76:C76)</f>
        <v>5764.96</v>
      </c>
      <c r="D75" s="63"/>
      <c r="E75" s="63"/>
      <c r="F75" s="63"/>
      <c r="G75" s="63"/>
      <c r="H75" s="68"/>
    </row>
    <row r="76" spans="1:8" ht="15.75">
      <c r="A76" s="10">
        <v>15</v>
      </c>
      <c r="B76" s="11" t="s">
        <v>23</v>
      </c>
      <c r="C76" s="6">
        <v>5764.96</v>
      </c>
      <c r="D76" s="63"/>
      <c r="E76" s="63"/>
      <c r="F76" s="63"/>
      <c r="G76" s="63"/>
      <c r="H76" s="68"/>
    </row>
    <row r="77" spans="1:8" ht="15.75">
      <c r="A77" s="10">
        <v>17</v>
      </c>
      <c r="B77" s="47" t="s">
        <v>68</v>
      </c>
      <c r="C77" s="23">
        <f>SUM(C78:C84)</f>
        <v>55019.93</v>
      </c>
      <c r="D77" s="63"/>
      <c r="E77" s="63"/>
      <c r="F77" s="63"/>
      <c r="G77" s="63"/>
      <c r="H77" s="68"/>
    </row>
    <row r="78" spans="1:8" ht="15.75">
      <c r="A78" s="10">
        <v>17</v>
      </c>
      <c r="B78" s="11" t="s">
        <v>69</v>
      </c>
      <c r="C78" s="32">
        <v>718.56</v>
      </c>
      <c r="D78" s="63"/>
      <c r="E78" s="63"/>
      <c r="F78" s="63"/>
      <c r="G78" s="63"/>
      <c r="H78" s="68"/>
    </row>
    <row r="79" spans="1:8" ht="15.75">
      <c r="A79" s="10">
        <v>17</v>
      </c>
      <c r="B79" s="2" t="s">
        <v>70</v>
      </c>
      <c r="C79" s="6">
        <v>11187</v>
      </c>
      <c r="D79" s="63"/>
      <c r="E79" s="63"/>
      <c r="F79" s="63"/>
      <c r="G79" s="63"/>
      <c r="H79" s="68"/>
    </row>
    <row r="80" spans="1:8" ht="15.75">
      <c r="A80" s="10">
        <v>17</v>
      </c>
      <c r="B80" s="11" t="s">
        <v>71</v>
      </c>
      <c r="C80" s="12">
        <v>2493.97</v>
      </c>
      <c r="D80" s="63"/>
      <c r="E80" s="63"/>
      <c r="F80" s="63"/>
      <c r="G80" s="63"/>
      <c r="H80" s="68"/>
    </row>
    <row r="81" spans="1:8" ht="15.75">
      <c r="A81" s="10">
        <v>17</v>
      </c>
      <c r="B81" s="11" t="s">
        <v>72</v>
      </c>
      <c r="C81" s="12">
        <v>2788.91</v>
      </c>
      <c r="D81" s="63"/>
      <c r="E81" s="63"/>
      <c r="F81" s="63"/>
      <c r="G81" s="63"/>
      <c r="H81" s="68"/>
    </row>
    <row r="82" spans="1:8" ht="15.75">
      <c r="A82" s="10">
        <v>17</v>
      </c>
      <c r="B82" s="11" t="s">
        <v>73</v>
      </c>
      <c r="C82" s="12">
        <v>33670.59</v>
      </c>
      <c r="D82" s="63"/>
      <c r="E82" s="63"/>
      <c r="F82" s="63"/>
      <c r="G82" s="63"/>
      <c r="H82" s="68"/>
    </row>
    <row r="83" spans="1:8" ht="15.75">
      <c r="A83" s="10">
        <v>17</v>
      </c>
      <c r="B83" s="11" t="s">
        <v>74</v>
      </c>
      <c r="C83" s="12">
        <v>2674.1</v>
      </c>
      <c r="D83" s="63"/>
      <c r="E83" s="63"/>
      <c r="F83" s="63"/>
      <c r="G83" s="63"/>
      <c r="H83" s="68"/>
    </row>
    <row r="84" spans="1:8" ht="15.75">
      <c r="A84" s="10">
        <v>17</v>
      </c>
      <c r="B84" s="11" t="s">
        <v>75</v>
      </c>
      <c r="C84" s="12">
        <v>1486.8</v>
      </c>
      <c r="D84" s="63"/>
      <c r="E84" s="63"/>
      <c r="F84" s="63"/>
      <c r="G84" s="63"/>
      <c r="H84" s="68"/>
    </row>
    <row r="85" spans="1:8" ht="299.25">
      <c r="A85" s="10">
        <v>18</v>
      </c>
      <c r="B85" s="48" t="s">
        <v>76</v>
      </c>
      <c r="C85" s="49">
        <f>SUM(C86:C109)</f>
        <v>177381.54999999996</v>
      </c>
      <c r="D85" s="63"/>
      <c r="E85" s="63"/>
      <c r="F85" s="63"/>
      <c r="G85" s="63"/>
      <c r="H85" s="68"/>
    </row>
    <row r="86" spans="1:8" ht="15.75">
      <c r="A86" s="10">
        <v>18</v>
      </c>
      <c r="B86" s="11" t="s">
        <v>82</v>
      </c>
      <c r="C86" s="32">
        <v>6366.33</v>
      </c>
      <c r="D86" s="63"/>
      <c r="E86" s="63"/>
      <c r="F86" s="63"/>
      <c r="G86" s="63"/>
      <c r="H86" s="68"/>
    </row>
    <row r="87" spans="1:8" ht="15.75">
      <c r="A87" s="10">
        <v>18</v>
      </c>
      <c r="B87" s="11" t="s">
        <v>83</v>
      </c>
      <c r="C87" s="12">
        <v>119507.78</v>
      </c>
      <c r="D87" s="63"/>
      <c r="E87" s="63"/>
      <c r="F87" s="63"/>
      <c r="G87" s="63"/>
      <c r="H87" s="68"/>
    </row>
    <row r="88" spans="1:8" ht="15.75">
      <c r="A88" s="10">
        <v>18</v>
      </c>
      <c r="B88" s="11" t="s">
        <v>77</v>
      </c>
      <c r="C88" s="12">
        <v>926.38</v>
      </c>
      <c r="D88" s="63"/>
      <c r="E88" s="63"/>
      <c r="F88" s="63"/>
      <c r="G88" s="63"/>
      <c r="H88" s="68"/>
    </row>
    <row r="89" spans="1:8" ht="15.75">
      <c r="A89" s="10">
        <v>18</v>
      </c>
      <c r="B89" s="11" t="s">
        <v>84</v>
      </c>
      <c r="C89" s="32">
        <v>286.81</v>
      </c>
      <c r="D89" s="63"/>
      <c r="E89" s="63"/>
      <c r="F89" s="63"/>
      <c r="G89" s="63"/>
      <c r="H89" s="68"/>
    </row>
    <row r="90" spans="1:8" ht="15.75">
      <c r="A90" s="10">
        <v>18</v>
      </c>
      <c r="B90" s="11" t="s">
        <v>85</v>
      </c>
      <c r="C90" s="12">
        <v>620.44</v>
      </c>
      <c r="D90" s="63"/>
      <c r="E90" s="63"/>
      <c r="F90" s="63"/>
      <c r="G90" s="63"/>
      <c r="H90" s="68"/>
    </row>
    <row r="91" spans="1:8" ht="15.75">
      <c r="A91" s="10">
        <v>18</v>
      </c>
      <c r="B91" s="11" t="s">
        <v>86</v>
      </c>
      <c r="C91" s="32">
        <v>18304.94</v>
      </c>
      <c r="D91" s="63"/>
      <c r="E91" s="63"/>
      <c r="F91" s="63"/>
      <c r="G91" s="63"/>
      <c r="H91" s="68"/>
    </row>
    <row r="92" spans="1:8" ht="15.75">
      <c r="A92" s="10">
        <v>18</v>
      </c>
      <c r="B92" s="11" t="s">
        <v>87</v>
      </c>
      <c r="C92" s="12">
        <v>2031.41</v>
      </c>
      <c r="D92" s="63"/>
      <c r="E92" s="63"/>
      <c r="F92" s="63"/>
      <c r="G92" s="63"/>
      <c r="H92" s="68"/>
    </row>
    <row r="93" spans="1:8" ht="15.75">
      <c r="A93" s="10">
        <v>18</v>
      </c>
      <c r="B93" s="11" t="s">
        <v>88</v>
      </c>
      <c r="C93" s="12">
        <v>163.5</v>
      </c>
      <c r="D93" s="63"/>
      <c r="E93" s="63"/>
      <c r="F93" s="63"/>
      <c r="G93" s="63"/>
      <c r="H93" s="68"/>
    </row>
    <row r="94" spans="1:8" ht="15.75">
      <c r="A94" s="10">
        <v>18</v>
      </c>
      <c r="B94" s="11" t="s">
        <v>89</v>
      </c>
      <c r="C94" s="32">
        <v>32.33</v>
      </c>
      <c r="D94" s="63"/>
      <c r="E94" s="63"/>
      <c r="F94" s="63"/>
      <c r="G94" s="63"/>
      <c r="H94" s="68"/>
    </row>
    <row r="95" spans="1:8" ht="15.75">
      <c r="A95" s="10">
        <v>18</v>
      </c>
      <c r="B95" s="11" t="s">
        <v>90</v>
      </c>
      <c r="C95" s="12">
        <v>1316.73</v>
      </c>
      <c r="D95" s="63"/>
      <c r="E95" s="63"/>
      <c r="F95" s="63"/>
      <c r="G95" s="63"/>
      <c r="H95" s="68"/>
    </row>
    <row r="96" spans="1:8" ht="15.75">
      <c r="A96" s="10">
        <v>18</v>
      </c>
      <c r="B96" s="11" t="s">
        <v>91</v>
      </c>
      <c r="C96" s="32">
        <v>92.43</v>
      </c>
      <c r="D96" s="63"/>
      <c r="E96" s="63"/>
      <c r="F96" s="63"/>
      <c r="G96" s="63"/>
      <c r="H96" s="68"/>
    </row>
    <row r="97" spans="1:8" ht="15.75">
      <c r="A97" s="10">
        <v>18</v>
      </c>
      <c r="B97" s="11" t="s">
        <v>92</v>
      </c>
      <c r="C97" s="32">
        <v>95.38</v>
      </c>
      <c r="D97" s="63"/>
      <c r="E97" s="63"/>
      <c r="F97" s="63"/>
      <c r="G97" s="63"/>
      <c r="H97" s="68"/>
    </row>
    <row r="98" spans="1:8" ht="15.75">
      <c r="A98" s="10">
        <v>18</v>
      </c>
      <c r="B98" s="11" t="s">
        <v>93</v>
      </c>
      <c r="C98" s="12">
        <v>1258.38</v>
      </c>
      <c r="D98" s="63"/>
      <c r="E98" s="63"/>
      <c r="F98" s="63"/>
      <c r="G98" s="63"/>
      <c r="H98" s="68"/>
    </row>
    <row r="99" spans="1:8" ht="15.75">
      <c r="A99" s="10">
        <v>18</v>
      </c>
      <c r="B99" s="11" t="s">
        <v>94</v>
      </c>
      <c r="C99" s="32">
        <v>97.68</v>
      </c>
      <c r="D99" s="63"/>
      <c r="E99" s="63"/>
      <c r="F99" s="63"/>
      <c r="G99" s="63"/>
      <c r="H99" s="68"/>
    </row>
    <row r="100" spans="1:8" ht="15.75">
      <c r="A100" s="10">
        <v>18</v>
      </c>
      <c r="B100" s="11" t="s">
        <v>95</v>
      </c>
      <c r="C100" s="32">
        <v>265.69</v>
      </c>
      <c r="D100" s="63"/>
      <c r="E100" s="63"/>
      <c r="F100" s="63"/>
      <c r="G100" s="63"/>
      <c r="H100" s="68"/>
    </row>
    <row r="101" spans="1:8" ht="15.75">
      <c r="A101" s="10">
        <v>18</v>
      </c>
      <c r="B101" s="11" t="s">
        <v>96</v>
      </c>
      <c r="C101" s="32">
        <v>42.13</v>
      </c>
      <c r="D101" s="63"/>
      <c r="E101" s="63"/>
      <c r="F101" s="63"/>
      <c r="G101" s="63"/>
      <c r="H101" s="68"/>
    </row>
    <row r="102" spans="1:8" ht="15.75">
      <c r="A102" s="10">
        <v>18</v>
      </c>
      <c r="B102" s="11" t="s">
        <v>97</v>
      </c>
      <c r="C102" s="32">
        <v>147.15</v>
      </c>
      <c r="D102" s="63"/>
      <c r="E102" s="63"/>
      <c r="F102" s="63"/>
      <c r="G102" s="63"/>
      <c r="H102" s="68"/>
    </row>
    <row r="103" spans="1:8" ht="15.75">
      <c r="A103" s="10">
        <v>18</v>
      </c>
      <c r="B103" s="11" t="s">
        <v>98</v>
      </c>
      <c r="C103" s="32">
        <v>7.63</v>
      </c>
      <c r="D103" s="63"/>
      <c r="E103" s="63"/>
      <c r="F103" s="63"/>
      <c r="G103" s="63"/>
      <c r="H103" s="68"/>
    </row>
    <row r="104" spans="1:8" ht="15.75">
      <c r="A104" s="10">
        <v>18</v>
      </c>
      <c r="B104" s="11" t="s">
        <v>99</v>
      </c>
      <c r="C104" s="12">
        <v>210.56</v>
      </c>
      <c r="D104" s="63"/>
      <c r="E104" s="63"/>
      <c r="F104" s="63"/>
      <c r="G104" s="63"/>
      <c r="H104" s="68"/>
    </row>
    <row r="105" spans="1:8" ht="15.75">
      <c r="A105" s="10">
        <v>18</v>
      </c>
      <c r="B105" s="11" t="s">
        <v>80</v>
      </c>
      <c r="C105" s="32">
        <v>644.33</v>
      </c>
      <c r="D105" s="63"/>
      <c r="E105" s="63"/>
      <c r="F105" s="63"/>
      <c r="G105" s="63"/>
      <c r="H105" s="68"/>
    </row>
    <row r="106" spans="1:8" ht="15.75">
      <c r="A106" s="10">
        <v>18</v>
      </c>
      <c r="B106" s="2" t="s">
        <v>81</v>
      </c>
      <c r="C106" s="6">
        <v>5275.94</v>
      </c>
      <c r="D106" s="67"/>
      <c r="E106" s="63"/>
      <c r="F106" s="63"/>
      <c r="G106" s="63"/>
      <c r="H106" s="68"/>
    </row>
    <row r="107" spans="1:8" ht="15.75">
      <c r="A107" s="10">
        <v>18</v>
      </c>
      <c r="B107" s="2" t="s">
        <v>33</v>
      </c>
      <c r="C107" s="6">
        <v>4269.11</v>
      </c>
      <c r="D107" s="67"/>
      <c r="E107" s="63"/>
      <c r="F107" s="63"/>
      <c r="G107" s="63"/>
      <c r="H107" s="68"/>
    </row>
    <row r="108" spans="1:8" ht="15.75">
      <c r="A108" s="10">
        <v>18</v>
      </c>
      <c r="B108" s="2" t="s">
        <v>35</v>
      </c>
      <c r="C108" s="6">
        <v>14374.02</v>
      </c>
      <c r="D108" s="63"/>
      <c r="E108" s="63"/>
      <c r="F108" s="63"/>
      <c r="G108" s="63"/>
      <c r="H108" s="68"/>
    </row>
    <row r="109" spans="1:8" ht="15.75">
      <c r="A109" s="10">
        <v>18</v>
      </c>
      <c r="B109" s="2" t="s">
        <v>36</v>
      </c>
      <c r="C109" s="6">
        <v>1044.47</v>
      </c>
      <c r="D109" s="63"/>
      <c r="E109" s="63"/>
      <c r="F109" s="63"/>
      <c r="G109" s="63"/>
      <c r="H109" s="68"/>
    </row>
    <row r="110" spans="1:8" ht="15.75">
      <c r="A110" s="10">
        <v>22</v>
      </c>
      <c r="B110" s="50" t="s">
        <v>19</v>
      </c>
      <c r="C110" s="15">
        <f>SUM(C111:C112)</f>
        <v>52187.48</v>
      </c>
      <c r="D110" s="63"/>
      <c r="E110" s="63"/>
      <c r="F110" s="63"/>
      <c r="G110" s="63"/>
      <c r="H110" s="68"/>
    </row>
    <row r="111" spans="1:8" ht="15.75">
      <c r="A111" s="10"/>
      <c r="B111" s="2" t="s">
        <v>19</v>
      </c>
      <c r="C111" s="6">
        <v>50607.62</v>
      </c>
      <c r="D111" s="63"/>
      <c r="E111" s="63"/>
      <c r="F111" s="63"/>
      <c r="G111" s="63"/>
      <c r="H111" s="68"/>
    </row>
    <row r="112" spans="1:8" ht="15.75">
      <c r="A112" s="10"/>
      <c r="B112" s="2" t="s">
        <v>34</v>
      </c>
      <c r="C112" s="6">
        <v>1579.86</v>
      </c>
      <c r="D112" s="63"/>
      <c r="E112" s="63"/>
      <c r="F112" s="63"/>
      <c r="G112" s="63"/>
      <c r="H112" s="68"/>
    </row>
    <row r="113" spans="1:8" ht="15.75">
      <c r="A113" s="10">
        <v>23</v>
      </c>
      <c r="B113" s="2" t="s">
        <v>16</v>
      </c>
      <c r="C113" s="6">
        <v>9874.03</v>
      </c>
      <c r="D113" s="68"/>
      <c r="E113" s="68"/>
      <c r="F113" s="68"/>
      <c r="G113" s="68"/>
      <c r="H113" s="68"/>
    </row>
    <row r="114" spans="1:8" ht="15.75">
      <c r="A114" s="10"/>
      <c r="B114" s="50" t="s">
        <v>44</v>
      </c>
      <c r="C114" s="15">
        <f>SUM(C115:C116)</f>
        <v>1869.2599999999998</v>
      </c>
      <c r="D114" s="68"/>
      <c r="E114" s="68"/>
      <c r="F114" s="68"/>
      <c r="G114" s="68"/>
      <c r="H114" s="68"/>
    </row>
    <row r="115" spans="1:8" ht="15.75">
      <c r="A115" s="10"/>
      <c r="B115" s="11" t="s">
        <v>78</v>
      </c>
      <c r="C115" s="12">
        <v>543.65</v>
      </c>
      <c r="D115" s="68"/>
      <c r="E115" s="68"/>
      <c r="F115" s="70"/>
      <c r="G115" s="68"/>
      <c r="H115" s="68"/>
    </row>
    <row r="116" spans="1:8" ht="15.75">
      <c r="A116" s="10"/>
      <c r="B116" s="11" t="s">
        <v>79</v>
      </c>
      <c r="C116" s="32">
        <v>1325.61</v>
      </c>
      <c r="D116" s="68"/>
      <c r="E116" s="68"/>
      <c r="F116" s="70"/>
      <c r="G116" s="68"/>
      <c r="H116" s="68"/>
    </row>
    <row r="117" spans="1:8" ht="18.75">
      <c r="A117" s="51" t="s">
        <v>37</v>
      </c>
      <c r="B117" s="54" t="s">
        <v>111</v>
      </c>
      <c r="C117" s="52">
        <f>-G21</f>
        <v>650716.2399999999</v>
      </c>
      <c r="D117" s="68"/>
      <c r="E117" s="68"/>
      <c r="F117" s="68"/>
      <c r="G117" s="68"/>
      <c r="H117" s="68"/>
    </row>
    <row r="118" spans="1:8" ht="15.75">
      <c r="A118" s="7"/>
      <c r="B118" s="8"/>
      <c r="C118" s="8"/>
      <c r="D118" s="68"/>
      <c r="E118" s="68"/>
      <c r="F118" s="68"/>
      <c r="G118" s="68"/>
      <c r="H118" s="68"/>
    </row>
    <row r="119" spans="4:8" ht="15.75">
      <c r="D119" s="68"/>
      <c r="E119" s="68"/>
      <c r="F119" s="68"/>
      <c r="G119" s="68"/>
      <c r="H119" s="68"/>
    </row>
    <row r="120" spans="4:8" ht="15.75">
      <c r="D120" s="68"/>
      <c r="E120" s="68"/>
      <c r="F120" s="68"/>
      <c r="G120" s="68"/>
      <c r="H120" s="68"/>
    </row>
    <row r="121" spans="4:8" ht="15.75">
      <c r="D121" s="68"/>
      <c r="E121" s="68"/>
      <c r="F121" s="68"/>
      <c r="G121" s="68"/>
      <c r="H121" s="68"/>
    </row>
    <row r="122" spans="4:8" ht="15.75">
      <c r="D122" s="68"/>
      <c r="E122" s="68"/>
      <c r="F122" s="68"/>
      <c r="G122" s="68"/>
      <c r="H122" s="68"/>
    </row>
    <row r="123" spans="4:8" ht="15.75">
      <c r="D123" s="68"/>
      <c r="E123" s="68"/>
      <c r="F123" s="68"/>
      <c r="G123" s="68"/>
      <c r="H123" s="68"/>
    </row>
    <row r="124" spans="4:8" ht="15.75">
      <c r="D124" s="68"/>
      <c r="E124" s="68"/>
      <c r="F124" s="68"/>
      <c r="G124" s="68"/>
      <c r="H124" s="68"/>
    </row>
    <row r="125" spans="4:8" ht="15.75">
      <c r="D125" s="68"/>
      <c r="E125" s="68"/>
      <c r="F125" s="68"/>
      <c r="G125" s="68"/>
      <c r="H125" s="68"/>
    </row>
    <row r="126" spans="4:8" ht="15.75">
      <c r="D126" s="68"/>
      <c r="E126" s="68"/>
      <c r="F126" s="68"/>
      <c r="G126" s="68"/>
      <c r="H126" s="68"/>
    </row>
    <row r="127" spans="4:8" ht="15.75">
      <c r="D127" s="68"/>
      <c r="E127" s="68"/>
      <c r="F127" s="68"/>
      <c r="G127" s="68"/>
      <c r="H127" s="68"/>
    </row>
    <row r="128" spans="4:8" ht="15.75">
      <c r="D128" s="68"/>
      <c r="E128" s="68"/>
      <c r="F128" s="68"/>
      <c r="G128" s="68"/>
      <c r="H128" s="68"/>
    </row>
    <row r="129" spans="4:8" ht="15.75">
      <c r="D129" s="68"/>
      <c r="E129" s="68"/>
      <c r="F129" s="68"/>
      <c r="G129" s="68"/>
      <c r="H129" s="68"/>
    </row>
    <row r="130" spans="4:8" ht="15.75">
      <c r="D130" s="68"/>
      <c r="E130" s="68"/>
      <c r="F130" s="68"/>
      <c r="G130" s="68"/>
      <c r="H130" s="68"/>
    </row>
    <row r="131" spans="4:8" ht="15.75">
      <c r="D131" s="68"/>
      <c r="E131" s="68"/>
      <c r="F131" s="68"/>
      <c r="G131" s="68"/>
      <c r="H131" s="68"/>
    </row>
    <row r="132" spans="4:8" ht="15.75">
      <c r="D132" s="68"/>
      <c r="E132" s="68"/>
      <c r="F132" s="68"/>
      <c r="G132" s="68"/>
      <c r="H132" s="68"/>
    </row>
    <row r="133" spans="4:8" ht="15.75">
      <c r="D133" s="68"/>
      <c r="E133" s="68"/>
      <c r="F133" s="68"/>
      <c r="G133" s="68"/>
      <c r="H133" s="68"/>
    </row>
    <row r="134" spans="4:8" ht="15.75">
      <c r="D134" s="68"/>
      <c r="E134" s="68"/>
      <c r="F134" s="68"/>
      <c r="G134" s="68"/>
      <c r="H134" s="68"/>
    </row>
    <row r="135" spans="4:8" ht="15.75">
      <c r="D135" s="68"/>
      <c r="E135" s="68"/>
      <c r="F135" s="68"/>
      <c r="G135" s="68"/>
      <c r="H135" s="68"/>
    </row>
    <row r="136" spans="4:8" ht="15.75">
      <c r="D136" s="68"/>
      <c r="E136" s="68"/>
      <c r="F136" s="68"/>
      <c r="G136" s="68"/>
      <c r="H136" s="68"/>
    </row>
    <row r="137" spans="4:8" ht="15.75">
      <c r="D137" s="68"/>
      <c r="E137" s="68"/>
      <c r="F137" s="68"/>
      <c r="G137" s="68"/>
      <c r="H137" s="68"/>
    </row>
    <row r="138" spans="4:8" ht="15.75">
      <c r="D138" s="68"/>
      <c r="E138" s="68"/>
      <c r="F138" s="68"/>
      <c r="G138" s="68"/>
      <c r="H138" s="68"/>
    </row>
    <row r="139" spans="4:8" ht="15.75">
      <c r="D139" s="68"/>
      <c r="E139" s="68"/>
      <c r="F139" s="68"/>
      <c r="G139" s="68"/>
      <c r="H139" s="68"/>
    </row>
    <row r="140" spans="4:8" ht="15.75">
      <c r="D140" s="68"/>
      <c r="E140" s="68"/>
      <c r="F140" s="68"/>
      <c r="G140" s="68"/>
      <c r="H140" s="68"/>
    </row>
    <row r="141" spans="4:8" ht="15.75">
      <c r="D141" s="68"/>
      <c r="E141" s="68"/>
      <c r="F141" s="68"/>
      <c r="G141" s="68"/>
      <c r="H141" s="68"/>
    </row>
    <row r="142" spans="4:8" ht="15.75">
      <c r="D142" s="68"/>
      <c r="E142" s="68"/>
      <c r="F142" s="68"/>
      <c r="G142" s="68"/>
      <c r="H142" s="6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2024-03-27T06:33:24Z</cp:lastPrinted>
  <dcterms:created xsi:type="dcterms:W3CDTF">2024-02-20T10:15:28Z</dcterms:created>
  <dcterms:modified xsi:type="dcterms:W3CDTF">2024-03-27T06:33:39Z</dcterms:modified>
  <cp:category/>
  <cp:version/>
  <cp:contentType/>
  <cp:contentStatus/>
  <cp:revision>1</cp:revision>
</cp:coreProperties>
</file>