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224" activeTab="0"/>
  </bookViews>
  <sheets>
    <sheet name="отчет жильцам" sheetId="1" r:id="rId1"/>
  </sheets>
  <definedNames/>
  <calcPr fullCalcOnLoad="1" refMode="R1C1"/>
</workbook>
</file>

<file path=xl/sharedStrings.xml><?xml version="1.0" encoding="utf-8"?>
<sst xmlns="http://schemas.openxmlformats.org/spreadsheetml/2006/main" count="117" uniqueCount="110">
  <si>
    <t>ОТЧЕТ</t>
  </si>
  <si>
    <t xml:space="preserve">ООО "Гарант-Сервис" </t>
  </si>
  <si>
    <t>за период с 01.01.2019 по 31.12.2019 г.</t>
  </si>
  <si>
    <t>по предоставленным услугам на содержание и текущему ремонту общего имущества многоквартирного дома</t>
  </si>
  <si>
    <t>Липецкая область, Елец, Пушкина ул, дом № 9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</si>
  <si>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</si>
  <si>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</si>
  <si>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</si>
  <si>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</si>
  <si>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</si>
  <si>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</si>
  <si>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</si>
  <si>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</si>
  <si>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</si>
  <si>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</si>
  <si>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Санитарные нормы и правила</t>
  </si>
  <si>
    <t>Услуги почты</t>
  </si>
  <si>
    <t>Информационно-консультационные услуги</t>
  </si>
  <si>
    <t>Электропотребление ОДН на СОИ в МКД</t>
  </si>
  <si>
    <t>Хозинвентарь</t>
  </si>
  <si>
    <t>Аренда помещения под офис</t>
  </si>
  <si>
    <t>Канцтовары</t>
  </si>
  <si>
    <t>Ремонт  и содержание автомобиля</t>
  </si>
  <si>
    <t>Пополнение транспортной карты</t>
  </si>
  <si>
    <t>Програмное обеспечение</t>
  </si>
  <si>
    <t>Заправка картриджа</t>
  </si>
  <si>
    <t>Вывоз снега</t>
  </si>
  <si>
    <t>Замена ламп освещения в подъезде</t>
  </si>
  <si>
    <t>Утепление АТП</t>
  </si>
  <si>
    <t>Услуги связи</t>
  </si>
  <si>
    <t>Прочие расходы</t>
  </si>
  <si>
    <t>Ремонт оргтехники</t>
  </si>
  <si>
    <t>Поверка водосчетчика</t>
  </si>
  <si>
    <t>Изготовление ключа к домофону</t>
  </si>
  <si>
    <t>Трансполртная услуга</t>
  </si>
  <si>
    <t>Ремонт  и содержание бензокосы</t>
  </si>
  <si>
    <t>Электронная отчетность</t>
  </si>
  <si>
    <t>Дезинсекция от блох</t>
  </si>
  <si>
    <t>Билет междугородний</t>
  </si>
  <si>
    <t>Доставка песка</t>
  </si>
  <si>
    <t>Судебные издержки</t>
  </si>
  <si>
    <t>Сервисное обслуживание,техническое сопровождение и ремонт ККТ</t>
  </si>
  <si>
    <t>Замена манометров</t>
  </si>
  <si>
    <t>Аварийные работы</t>
  </si>
  <si>
    <t>Генерация квалифицированного сертификата ключа проверки электронной подписи</t>
  </si>
  <si>
    <t>Водоотведение ОДН на СОИ в МКД</t>
  </si>
  <si>
    <t>Подготовка преддоговорной документации</t>
  </si>
  <si>
    <t>Повышение квалификации электротехнического персонала</t>
  </si>
  <si>
    <t>Водоснабжение ОДН на СОИ в МКД</t>
  </si>
  <si>
    <t>Проверка э/сч с прим.эталонного и пломб.</t>
  </si>
  <si>
    <t>Установка доводчика</t>
  </si>
  <si>
    <t>Установка крана на чердаке</t>
  </si>
  <si>
    <t xml:space="preserve">Периодическая проверка вентканалов </t>
  </si>
  <si>
    <t>Сборка и настройка персонального компьютера</t>
  </si>
  <si>
    <t>Ремонт вентканалов</t>
  </si>
  <si>
    <t>Техническое обслуживание ВДГО</t>
  </si>
  <si>
    <t>Износ спецодежды</t>
  </si>
  <si>
    <t>Изготовление поручней</t>
  </si>
  <si>
    <t>Имущественные налоги</t>
  </si>
  <si>
    <t>Услуги банка</t>
  </si>
  <si>
    <t>Госпошлина</t>
  </si>
  <si>
    <t>Итого:</t>
  </si>
  <si>
    <t>Оплата труда рабочего по комплексной уборке</t>
  </si>
  <si>
    <t>Оплата труда покос</t>
  </si>
  <si>
    <t>Оплата труда КиПА</t>
  </si>
  <si>
    <t>Оплата труда сантехников</t>
  </si>
  <si>
    <t>Подготовка МКД к отопительному сезону</t>
  </si>
  <si>
    <t>Оплата труда электрики</t>
  </si>
  <si>
    <t>Оплата труда диспечерской службы</t>
  </si>
  <si>
    <t>Оплата труда администрации</t>
  </si>
  <si>
    <t>Замена участка трубы отопления</t>
  </si>
  <si>
    <t>Замена кранов ХВС в подвале</t>
  </si>
  <si>
    <t>Замена кранов ГХВС на стояках</t>
  </si>
  <si>
    <t>Разгрузка песка</t>
  </si>
  <si>
    <t xml:space="preserve">Замена участка трубы </t>
  </si>
  <si>
    <t>Уборка территории от снега, работа манипулятора</t>
  </si>
  <si>
    <t>Ремонт кровли, работа автоподъемника и автокрана</t>
  </si>
  <si>
    <t>Задолженность по неплаттельщикам на 31.12.2019</t>
  </si>
  <si>
    <t>Остаток
денежных средств жителей на 01.01.2019 г.</t>
  </si>
  <si>
    <t>Израсходованно</t>
  </si>
  <si>
    <t>Остаток
денежных средств жителей оплаченных на 31.12.2019г.</t>
  </si>
  <si>
    <t>Содержание  и текущий ремонт общедомового имущества</t>
  </si>
  <si>
    <t xml:space="preserve">Печать и доставка квитанций за капитальный ремонт </t>
  </si>
  <si>
    <t>Услуги по санитарному содержанию</t>
  </si>
  <si>
    <t>Уборка мест общего пользования</t>
  </si>
  <si>
    <t>Уборка  и благоустройство придомовой территории</t>
  </si>
  <si>
    <t>Уборка снега и привлечение атотехники</t>
  </si>
  <si>
    <t xml:space="preserve">Доставка песка, посыпка территории песком или смесью </t>
  </si>
  <si>
    <t>Выкашивание газонов</t>
  </si>
  <si>
    <t>Очистка помещений общего пользования (чердаки, подвалы) от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</si>
  <si>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</si>
  <si>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</si>
  <si>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</si>
  <si>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</si>
  <si>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</si>
  <si>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Водоотведение</t>
  </si>
  <si>
    <t>Электроснабжение</t>
  </si>
  <si>
    <t xml:space="preserve"> Газоснабжение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</si>
  <si>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</si>
  <si>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
Утепление МОП в МКД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</si>
  <si>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</si>
  <si>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r>
      <t xml:space="preserve">Услуги по управлению многоквартирным домом </t>
    </r>
    <r>
      <rPr>
        <b/>
        <i/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</si>
  <si>
    <t>Ремонт и содержание инструмента</t>
  </si>
  <si>
    <t>Приобретено ОС</t>
  </si>
  <si>
    <t>Амортзация ОС</t>
  </si>
  <si>
    <t>Услуги по обращению с ТКО</t>
  </si>
  <si>
    <t xml:space="preserve"> Долг за жильцами</t>
  </si>
  <si>
    <t>Электропотребление ОДН на СОИ в МКД июль 2016</t>
  </si>
  <si>
    <t>Электропотребление ОДН на СОИ в МКД август 2016</t>
  </si>
  <si>
    <t>Электропотребление ОДН на СОИ в МКД октябрь 2016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</si>
</sst>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9">
    <font>
      <sz val="8"/>
      <name val="Arial"/>
      <family val="2"/>
    </font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2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NumberFormat="1" applyFont="1" applyAlignment="1">
      <alignment wrapText="1"/>
    </xf>
    <xf numFmtId="4" fontId="1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0" fontId="1" fillId="0" borderId="1" xfId="0" applyFill="1" applyAlignment="1">
      <alignment/>
    </xf>
    <xf numFmtId="0" fontId="1" fillId="0" borderId="1" xfId="0" applyNumberFormat="1" applyFont="1" applyBorder="1" applyAlignment="1">
      <alignment wrapText="1"/>
    </xf>
    <xf numFmtId="0" fontId="1" fillId="0" borderId="1" xfId="0" applyFill="1" applyBorder="1" applyAlignment="1">
      <alignment/>
    </xf>
    <xf numFmtId="4" fontId="1" fillId="0" borderId="1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 wrapText="1"/>
    </xf>
    <xf numFmtId="0" fontId="1" fillId="0" borderId="0" xfId="0" applyAlignment="1">
      <alignment horizontal="center"/>
    </xf>
    <xf numFmtId="0" fontId="1" fillId="0" borderId="0" xfId="0" applyAlignment="1">
      <alignment horizontal="left"/>
    </xf>
    <xf numFmtId="0" fontId="3" fillId="2" borderId="2" xfId="0" applyNumberFormat="1" applyFont="1" applyBorder="1" applyAlignment="1">
      <alignment horizontal="center"/>
    </xf>
    <xf numFmtId="0" fontId="1" fillId="0" borderId="1" xfId="0" applyNumberFormat="1" applyFont="1" applyAlignment="1">
      <alignment horizontal="center" wrapText="1"/>
    </xf>
    <xf numFmtId="0" fontId="1" fillId="0" borderId="1" xfId="0" applyNumberFormat="1" applyFont="1" applyAlignment="1">
      <alignment horizontal="left" wrapText="1"/>
    </xf>
    <xf numFmtId="1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0" fontId="3" fillId="2" borderId="2" xfId="0" applyNumberFormat="1" applyFont="1" applyBorder="1" applyAlignment="1">
      <alignment horizontal="center" wrapText="1"/>
    </xf>
    <xf numFmtId="0" fontId="4" fillId="0" borderId="1" xfId="0" applyNumberFormat="1" applyFont="1" applyAlignment="1">
      <alignment horizontal="left" wrapText="1"/>
    </xf>
    <xf numFmtId="0" fontId="4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2" fontId="1" fillId="0" borderId="1" xfId="0" applyNumberFormat="1" applyBorder="1" applyAlignment="1">
      <alignment horizontal="right"/>
    </xf>
    <xf numFmtId="4" fontId="1" fillId="0" borderId="1" xfId="0" applyNumberFormat="1" applyBorder="1" applyAlignment="1">
      <alignment horizontal="right"/>
    </xf>
    <xf numFmtId="0" fontId="1" fillId="0" borderId="1" xfId="0" applyNumberFormat="1" applyFont="1" applyFill="1" applyAlignment="1">
      <alignment horizontal="left" wrapText="1"/>
    </xf>
    <xf numFmtId="2" fontId="1" fillId="0" borderId="1" xfId="0" applyNumberFormat="1" applyFill="1" applyBorder="1" applyAlignment="1">
      <alignment horizontal="right"/>
    </xf>
    <xf numFmtId="4" fontId="1" fillId="0" borderId="1" xfId="0" applyNumberFormat="1" applyFill="1" applyBorder="1" applyAlignment="1">
      <alignment horizontal="right"/>
    </xf>
    <xf numFmtId="4" fontId="4" fillId="0" borderId="1" xfId="0" applyNumberFormat="1" applyFont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 wrapText="1"/>
    </xf>
    <xf numFmtId="0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4" xfId="0" applyNumberFormat="1" applyFont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2" fontId="1" fillId="0" borderId="1" xfId="0" applyNumberFormat="1" applyFont="1" applyAlignment="1">
      <alignment horizontal="right" wrapText="1"/>
    </xf>
    <xf numFmtId="4" fontId="1" fillId="0" borderId="0" xfId="0" applyNumberFormat="1" applyAlignment="1">
      <alignment horizontal="left"/>
    </xf>
    <xf numFmtId="0" fontId="1" fillId="0" borderId="5" xfId="0" applyNumberFormat="1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right" wrapText="1"/>
    </xf>
    <xf numFmtId="0" fontId="1" fillId="5" borderId="1" xfId="0" applyFill="1" applyBorder="1" applyAlignment="1">
      <alignment horizontal="left"/>
    </xf>
    <xf numFmtId="0" fontId="6" fillId="4" borderId="1" xfId="0" applyFont="1" applyFill="1" applyAlignment="1">
      <alignment horizontal="left" wrapText="1"/>
    </xf>
    <xf numFmtId="4" fontId="4" fillId="5" borderId="1" xfId="0" applyNumberFormat="1" applyFont="1" applyFill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vertical="top" wrapText="1"/>
    </xf>
    <xf numFmtId="2" fontId="1" fillId="0" borderId="0" xfId="0" applyNumberFormat="1" applyAlignment="1">
      <alignment horizontal="left"/>
    </xf>
    <xf numFmtId="0" fontId="7" fillId="6" borderId="1" xfId="0" applyFont="1" applyFill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1" fillId="5" borderId="1" xfId="0" applyNumberFormat="1" applyFont="1" applyFill="1" applyAlignment="1">
      <alignment horizontal="left" wrapText="1"/>
    </xf>
    <xf numFmtId="0" fontId="7" fillId="5" borderId="1" xfId="0" applyFont="1" applyFill="1" applyAlignment="1">
      <alignment horizontal="left" vertical="top" wrapText="1"/>
    </xf>
    <xf numFmtId="0" fontId="6" fillId="4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1" fillId="4" borderId="1" xfId="0" applyNumberFormat="1" applyFont="1" applyFill="1" applyAlignment="1">
      <alignment horizontal="left" wrapText="1"/>
    </xf>
    <xf numFmtId="0" fontId="2" fillId="0" borderId="0" xfId="0" applyNumberFormat="1" applyAlignment="1">
      <alignment horizontal="center" wrapText="1"/>
    </xf>
    <xf numFmtId="4" fontId="2" fillId="0" borderId="0" xfId="0" applyNumberFormat="1" applyAlignment="1">
      <alignment horizontal="right" wrapText="1"/>
    </xf>
    <xf numFmtId="164" fontId="1" fillId="0" borderId="1" xfId="0" applyNumberFormat="1" applyFont="1" applyAlignment="1">
      <alignment horizontal="right" wrapText="1"/>
    </xf>
    <xf numFmtId="0" fontId="1" fillId="0" borderId="1" xfId="0" applyNumberFormat="1" applyFont="1" applyFill="1" applyAlignment="1">
      <alignment wrapText="1"/>
    </xf>
    <xf numFmtId="4" fontId="1" fillId="0" borderId="1" xfId="0" applyNumberFormat="1" applyFont="1" applyFill="1" applyAlignment="1">
      <alignment horizontal="right" wrapText="1"/>
    </xf>
    <xf numFmtId="2" fontId="1" fillId="0" borderId="1" xfId="0" applyNumberFormat="1" applyFont="1" applyFill="1" applyAlignment="1">
      <alignment horizontal="right"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/>
    </xf>
    <xf numFmtId="0" fontId="2" fillId="0" borderId="0" xfId="0" applyNumberFormat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 wrapText="1"/>
    </xf>
    <xf numFmtId="0" fontId="3" fillId="3" borderId="3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276"/>
  <sheetViews>
    <sheetView tabSelected="1" workbookViewId="0" topLeftCell="B81">
      <selection activeCell="B106" sqref="A106:IV109"/>
    </sheetView>
  </sheetViews>
  <sheetFormatPr defaultColWidth="9.33203125" defaultRowHeight="11.25"/>
  <cols>
    <col min="1" max="1" width="11.5" style="1" hidden="1" customWidth="1"/>
    <col min="2" max="2" width="90" style="1" customWidth="1"/>
    <col min="3" max="3" width="24.66015625" style="1" customWidth="1"/>
    <col min="4" max="5" width="15.83203125" style="0" customWidth="1"/>
    <col min="6" max="6" width="22.83203125" style="0" customWidth="1"/>
    <col min="7" max="7" width="15.83203125" style="0" customWidth="1"/>
    <col min="8" max="8" width="13.16015625" style="0" customWidth="1"/>
    <col min="9" max="16384" width="10.66015625" style="0" customWidth="1"/>
  </cols>
  <sheetData>
    <row r="1" spans="1:3" ht="15.75">
      <c r="A1" s="10"/>
      <c r="B1" s="11"/>
      <c r="C1" s="11"/>
    </row>
    <row r="2" spans="1:7" ht="18.75">
      <c r="A2" s="69" t="s">
        <v>0</v>
      </c>
      <c r="B2" s="69"/>
      <c r="C2" s="69"/>
      <c r="D2" s="11"/>
      <c r="E2" s="11"/>
      <c r="F2" s="11"/>
      <c r="G2" s="11"/>
    </row>
    <row r="3" spans="1:7" ht="18.75">
      <c r="A3" s="69" t="s">
        <v>1</v>
      </c>
      <c r="B3" s="69"/>
      <c r="C3" s="69"/>
      <c r="D3" s="11"/>
      <c r="E3" s="11"/>
      <c r="F3" s="11"/>
      <c r="G3" s="11"/>
    </row>
    <row r="4" spans="1:7" ht="15.75">
      <c r="A4" s="70" t="s">
        <v>2</v>
      </c>
      <c r="B4" s="71"/>
      <c r="C4" s="71"/>
      <c r="D4" s="11"/>
      <c r="E4" s="11"/>
      <c r="F4" s="11"/>
      <c r="G4" s="11"/>
    </row>
    <row r="5" spans="1:7" ht="15.75">
      <c r="A5" s="71" t="s">
        <v>3</v>
      </c>
      <c r="B5" s="71"/>
      <c r="C5" s="71"/>
      <c r="D5" s="11"/>
      <c r="E5" s="11"/>
      <c r="F5" s="11"/>
      <c r="G5" s="11"/>
    </row>
    <row r="6" spans="1:3" ht="15.75">
      <c r="A6" s="10"/>
      <c r="B6" s="11"/>
      <c r="C6" s="11"/>
    </row>
    <row r="7" spans="1:7" ht="18.75">
      <c r="A7" s="63" t="s">
        <v>4</v>
      </c>
      <c r="B7" s="64"/>
      <c r="C7" s="64"/>
      <c r="D7" s="11"/>
      <c r="E7" s="11"/>
      <c r="F7" s="11"/>
      <c r="G7" s="11"/>
    </row>
    <row r="8" spans="1:3" ht="15.75">
      <c r="A8" s="10"/>
      <c r="B8" s="11"/>
      <c r="C8" s="11"/>
    </row>
    <row r="9" spans="1:7" ht="15.75">
      <c r="A9" s="12"/>
      <c r="B9" s="65" t="s">
        <v>5</v>
      </c>
      <c r="C9" s="66"/>
      <c r="D9" s="11"/>
      <c r="E9" s="11"/>
      <c r="F9" s="11"/>
      <c r="G9" s="11"/>
    </row>
    <row r="10" spans="1:7" ht="15.75">
      <c r="A10" s="13"/>
      <c r="B10" s="14" t="s">
        <v>6</v>
      </c>
      <c r="C10" s="15">
        <v>5</v>
      </c>
      <c r="D10" s="11"/>
      <c r="E10" s="11"/>
      <c r="F10" s="11"/>
      <c r="G10" s="11"/>
    </row>
    <row r="11" spans="1:7" ht="15.75">
      <c r="A11" s="13"/>
      <c r="B11" s="14" t="s">
        <v>7</v>
      </c>
      <c r="C11" s="15">
        <v>4</v>
      </c>
      <c r="D11" s="11"/>
      <c r="E11" s="11"/>
      <c r="F11" s="11"/>
      <c r="G11" s="11"/>
    </row>
    <row r="12" spans="1:7" ht="15.75">
      <c r="A12" s="13"/>
      <c r="B12" s="14" t="s">
        <v>8</v>
      </c>
      <c r="C12" s="15">
        <v>65</v>
      </c>
      <c r="D12" s="11"/>
      <c r="E12" s="11"/>
      <c r="F12" s="11"/>
      <c r="G12" s="11"/>
    </row>
    <row r="13" spans="1:7" ht="15.75">
      <c r="A13" s="13"/>
      <c r="B13" s="14" t="s">
        <v>9</v>
      </c>
      <c r="C13" s="58">
        <v>3986.6</v>
      </c>
      <c r="D13" s="11"/>
      <c r="E13" s="11"/>
      <c r="F13" s="11"/>
      <c r="G13" s="11"/>
    </row>
    <row r="14" spans="1:7" ht="15.75">
      <c r="A14" s="17"/>
      <c r="B14" s="67" t="s">
        <v>10</v>
      </c>
      <c r="C14" s="68"/>
      <c r="D14" s="11"/>
      <c r="E14" s="11"/>
      <c r="F14" s="11"/>
      <c r="G14" s="11"/>
    </row>
    <row r="15" spans="1:7" ht="15.75">
      <c r="A15" s="13"/>
      <c r="B15" s="18" t="s">
        <v>77</v>
      </c>
      <c r="C15" s="7">
        <v>9174.23</v>
      </c>
      <c r="D15" s="11"/>
      <c r="E15" s="11"/>
      <c r="F15" s="11"/>
      <c r="G15" s="11"/>
    </row>
    <row r="16" spans="1:7" ht="94.5">
      <c r="A16" s="13"/>
      <c r="B16" s="18"/>
      <c r="C16" s="19"/>
      <c r="D16" s="20" t="s">
        <v>78</v>
      </c>
      <c r="E16" s="21" t="s">
        <v>12</v>
      </c>
      <c r="F16" s="21" t="s">
        <v>79</v>
      </c>
      <c r="G16" s="20" t="s">
        <v>80</v>
      </c>
    </row>
    <row r="17" spans="1:7" ht="15.75">
      <c r="A17" s="13"/>
      <c r="B17" s="14" t="s">
        <v>81</v>
      </c>
      <c r="C17" s="7">
        <v>477297.6</v>
      </c>
      <c r="D17" s="22">
        <v>-113811.96</v>
      </c>
      <c r="E17" s="7">
        <v>467390.77</v>
      </c>
      <c r="F17" s="23">
        <f>C25</f>
        <v>530166.6</v>
      </c>
      <c r="G17" s="23">
        <f>D17+E17-F17</f>
        <v>-176587.78999999998</v>
      </c>
    </row>
    <row r="18" spans="1:7" ht="15.75">
      <c r="A18" s="13">
        <v>22</v>
      </c>
      <c r="B18" s="24" t="s">
        <v>18</v>
      </c>
      <c r="C18" s="7">
        <v>22954.62</v>
      </c>
      <c r="D18" s="22">
        <v>-10001.85</v>
      </c>
      <c r="E18" s="7">
        <v>22472.07</v>
      </c>
      <c r="F18" s="25">
        <f>C105</f>
        <v>60482.159999999996</v>
      </c>
      <c r="G18" s="23">
        <f>D18+E18-F18</f>
        <v>-48011.939999999995</v>
      </c>
    </row>
    <row r="19" spans="1:7" ht="15.75">
      <c r="A19" s="13">
        <v>23</v>
      </c>
      <c r="B19" s="24" t="s">
        <v>48</v>
      </c>
      <c r="C19" s="7">
        <v>2267.04</v>
      </c>
      <c r="D19" s="22">
        <v>-3852.72</v>
      </c>
      <c r="E19" s="7">
        <v>2388.42</v>
      </c>
      <c r="F19" s="26">
        <f>C110</f>
        <v>1458.32</v>
      </c>
      <c r="G19" s="23">
        <f>D19+E19-F19</f>
        <v>-2922.62</v>
      </c>
    </row>
    <row r="20" spans="1:7" ht="15.75">
      <c r="A20" s="13">
        <v>24</v>
      </c>
      <c r="B20" s="24" t="s">
        <v>45</v>
      </c>
      <c r="C20" s="7">
        <v>2341.88</v>
      </c>
      <c r="D20" s="22">
        <v>-1166.76</v>
      </c>
      <c r="E20" s="7">
        <v>2441.01</v>
      </c>
      <c r="F20" s="26">
        <f>C111</f>
        <v>761.85</v>
      </c>
      <c r="G20" s="23">
        <f>D20+E20-F20</f>
        <v>512.4000000000002</v>
      </c>
    </row>
    <row r="21" spans="1:7" ht="15.75">
      <c r="A21" s="13"/>
      <c r="B21" s="2" t="s">
        <v>82</v>
      </c>
      <c r="C21" s="7">
        <v>2388</v>
      </c>
      <c r="D21" s="22">
        <v>0</v>
      </c>
      <c r="E21" s="7">
        <v>2938.31</v>
      </c>
      <c r="F21" s="26">
        <f>C112</f>
        <v>3489.74</v>
      </c>
      <c r="G21" s="23">
        <f>D21+E21-F21</f>
        <v>-551.4299999999998</v>
      </c>
    </row>
    <row r="22" spans="1:7" ht="15.75">
      <c r="A22" s="13"/>
      <c r="B22" s="18" t="s">
        <v>11</v>
      </c>
      <c r="C22" s="27">
        <f>SUM(C17:C21)</f>
        <v>507249.13999999996</v>
      </c>
      <c r="D22" s="28">
        <f>SUM(D17:D21)</f>
        <v>-128833.29000000001</v>
      </c>
      <c r="E22" s="29">
        <f>SUM(E17:E21)</f>
        <v>497630.58</v>
      </c>
      <c r="F22" s="29">
        <f>SUM(F17:F21)</f>
        <v>596358.6699999999</v>
      </c>
      <c r="G22" s="29">
        <f>SUM(G17:G21)</f>
        <v>-227561.37999999998</v>
      </c>
    </row>
    <row r="23" spans="1:7" ht="15.75">
      <c r="A23" s="13"/>
      <c r="B23" s="18" t="s">
        <v>12</v>
      </c>
      <c r="C23" s="27"/>
      <c r="D23" s="11"/>
      <c r="E23" s="30"/>
      <c r="F23" s="11"/>
      <c r="G23" s="11"/>
    </row>
    <row r="24" spans="1:7" ht="31.5">
      <c r="A24" s="17"/>
      <c r="B24" s="31" t="s">
        <v>13</v>
      </c>
      <c r="C24" s="32">
        <f>C25+C105+C110+C111+C112</f>
        <v>596358.6699999999</v>
      </c>
      <c r="D24" s="11"/>
      <c r="E24" s="11"/>
      <c r="F24" s="11"/>
      <c r="G24" s="11"/>
    </row>
    <row r="25" spans="1:7" ht="15.75">
      <c r="A25" s="13"/>
      <c r="B25" s="18" t="s">
        <v>14</v>
      </c>
      <c r="C25" s="27">
        <f>C26+C44+C81</f>
        <v>530166.6</v>
      </c>
      <c r="D25" s="11"/>
      <c r="E25" s="33"/>
      <c r="F25" s="11"/>
      <c r="G25" s="11"/>
    </row>
    <row r="26" spans="1:7" ht="15.75">
      <c r="A26" s="34">
        <v>1</v>
      </c>
      <c r="B26" s="35" t="s">
        <v>83</v>
      </c>
      <c r="C26" s="27">
        <f>C27+C31+C33+C36+C39+C42</f>
        <v>116328.03</v>
      </c>
      <c r="D26" s="11"/>
      <c r="E26" s="11"/>
      <c r="F26" s="11"/>
      <c r="G26" s="11"/>
    </row>
    <row r="27" spans="1:7" ht="15.75">
      <c r="A27" s="36">
        <v>1</v>
      </c>
      <c r="B27" s="37" t="s">
        <v>84</v>
      </c>
      <c r="C27" s="27">
        <f>SUM(C28:C30)</f>
        <v>52837.77</v>
      </c>
      <c r="D27" s="11"/>
      <c r="E27" s="11"/>
      <c r="F27" s="11"/>
      <c r="G27" s="11"/>
    </row>
    <row r="28" spans="1:7" ht="15.75" hidden="1">
      <c r="A28" s="13">
        <v>1</v>
      </c>
      <c r="B28" s="59" t="s">
        <v>19</v>
      </c>
      <c r="C28" s="60">
        <v>2140.43</v>
      </c>
      <c r="D28" s="11"/>
      <c r="E28" s="11"/>
      <c r="F28" s="11"/>
      <c r="G28" s="11"/>
    </row>
    <row r="29" spans="1:7" ht="15.75" hidden="1">
      <c r="A29" s="13">
        <v>1</v>
      </c>
      <c r="B29" s="59" t="s">
        <v>33</v>
      </c>
      <c r="C29" s="61">
        <v>72.63</v>
      </c>
      <c r="D29" s="11"/>
      <c r="E29" s="11"/>
      <c r="F29" s="11"/>
      <c r="G29" s="11"/>
    </row>
    <row r="30" spans="1:7" ht="15.75" hidden="1">
      <c r="A30" s="13">
        <v>1</v>
      </c>
      <c r="B30" s="59" t="s">
        <v>62</v>
      </c>
      <c r="C30" s="5">
        <v>50624.71</v>
      </c>
      <c r="D30" s="11"/>
      <c r="E30" s="11"/>
      <c r="F30" s="11"/>
      <c r="G30" s="11"/>
    </row>
    <row r="31" spans="1:7" ht="15.75">
      <c r="A31" s="36">
        <v>2</v>
      </c>
      <c r="B31" s="37" t="s">
        <v>85</v>
      </c>
      <c r="C31" s="27">
        <f>SUM(C32:C32)</f>
        <v>48757.97</v>
      </c>
      <c r="D31" s="11"/>
      <c r="E31" s="11"/>
      <c r="F31" s="11"/>
      <c r="G31" s="11"/>
    </row>
    <row r="32" spans="1:7" ht="15.75" hidden="1">
      <c r="A32" s="40">
        <v>2</v>
      </c>
      <c r="B32" s="59" t="s">
        <v>62</v>
      </c>
      <c r="C32" s="5">
        <v>48757.97</v>
      </c>
      <c r="D32" s="11"/>
      <c r="E32" s="11"/>
      <c r="F32" s="11"/>
      <c r="G32" s="11"/>
    </row>
    <row r="33" spans="1:7" ht="15.75">
      <c r="A33" s="36">
        <v>3</v>
      </c>
      <c r="B33" s="37" t="s">
        <v>86</v>
      </c>
      <c r="C33" s="27">
        <f>SUM(C34:C35)</f>
        <v>8091.099999999999</v>
      </c>
      <c r="D33" s="11"/>
      <c r="E33" s="39"/>
      <c r="F33" s="11"/>
      <c r="G33" s="11"/>
    </row>
    <row r="34" spans="1:7" ht="15.75" hidden="1">
      <c r="A34" s="13">
        <v>3</v>
      </c>
      <c r="B34" s="59" t="s">
        <v>26</v>
      </c>
      <c r="C34" s="60">
        <v>2333.41</v>
      </c>
      <c r="D34" s="11"/>
      <c r="E34" s="11"/>
      <c r="F34" s="11"/>
      <c r="G34" s="11"/>
    </row>
    <row r="35" spans="1:7" ht="15.75" hidden="1">
      <c r="A35" s="13">
        <v>3</v>
      </c>
      <c r="B35" s="59" t="s">
        <v>75</v>
      </c>
      <c r="C35" s="60">
        <f>1250+4507.69</f>
        <v>5757.69</v>
      </c>
      <c r="D35" s="11"/>
      <c r="E35" s="11"/>
      <c r="F35" s="11"/>
      <c r="G35" s="11"/>
    </row>
    <row r="36" spans="1:7" ht="15.75">
      <c r="A36" s="36">
        <v>4</v>
      </c>
      <c r="B36" s="37" t="s">
        <v>87</v>
      </c>
      <c r="C36" s="41">
        <f>SUM(C37)</f>
        <v>1428.57</v>
      </c>
      <c r="D36" s="11"/>
      <c r="E36" s="11"/>
      <c r="F36" s="11"/>
      <c r="G36" s="11"/>
    </row>
    <row r="37" spans="1:7" ht="15.75" hidden="1">
      <c r="A37" s="13">
        <v>4</v>
      </c>
      <c r="B37" s="59" t="s">
        <v>39</v>
      </c>
      <c r="C37" s="60">
        <v>1428.57</v>
      </c>
      <c r="D37" s="11"/>
      <c r="E37" s="11"/>
      <c r="F37" s="11"/>
      <c r="G37" s="11"/>
    </row>
    <row r="38" spans="1:7" ht="15.75" hidden="1">
      <c r="A38" s="13">
        <v>4</v>
      </c>
      <c r="B38" s="59" t="s">
        <v>73</v>
      </c>
      <c r="C38" s="60">
        <v>2638.03</v>
      </c>
      <c r="D38" s="11"/>
      <c r="E38" s="11"/>
      <c r="F38" s="11"/>
      <c r="G38" s="11"/>
    </row>
    <row r="39" spans="1:7" ht="15.75">
      <c r="A39" s="36">
        <v>5</v>
      </c>
      <c r="B39" s="42" t="s">
        <v>88</v>
      </c>
      <c r="C39" s="41">
        <f>SUM(C40:C41)</f>
        <v>1012.62</v>
      </c>
      <c r="D39" s="11"/>
      <c r="E39" s="11"/>
      <c r="F39" s="11"/>
      <c r="G39" s="11"/>
    </row>
    <row r="40" spans="1:7" ht="15.75" hidden="1">
      <c r="A40" s="36">
        <v>5</v>
      </c>
      <c r="B40" s="59" t="s">
        <v>35</v>
      </c>
      <c r="C40" s="61">
        <v>402.35</v>
      </c>
      <c r="D40" s="11"/>
      <c r="E40" s="11"/>
      <c r="F40" s="11"/>
      <c r="G40" s="11"/>
    </row>
    <row r="41" spans="1:7" ht="15.75" hidden="1">
      <c r="A41" s="13">
        <v>5</v>
      </c>
      <c r="B41" s="59" t="s">
        <v>63</v>
      </c>
      <c r="C41" s="5">
        <v>610.27</v>
      </c>
      <c r="D41" s="11"/>
      <c r="E41" s="11"/>
      <c r="F41" s="11"/>
      <c r="G41" s="11"/>
    </row>
    <row r="42" spans="1:7" ht="15.75">
      <c r="A42" s="36">
        <v>6</v>
      </c>
      <c r="B42" s="42" t="s">
        <v>89</v>
      </c>
      <c r="C42" s="41">
        <f>SUM(C43:C43)</f>
        <v>4200</v>
      </c>
      <c r="D42" s="11"/>
      <c r="E42" s="11"/>
      <c r="F42" s="11"/>
      <c r="G42" s="11"/>
    </row>
    <row r="43" spans="1:7" ht="15.75" hidden="1">
      <c r="A43" s="13">
        <v>6</v>
      </c>
      <c r="B43" s="59" t="s">
        <v>37</v>
      </c>
      <c r="C43" s="60">
        <v>4200</v>
      </c>
      <c r="D43" s="11"/>
      <c r="E43" s="11"/>
      <c r="F43" s="11"/>
      <c r="G43" s="11"/>
    </row>
    <row r="44" spans="1:7" ht="31.5">
      <c r="A44" s="13">
        <v>8</v>
      </c>
      <c r="B44" s="43" t="s">
        <v>90</v>
      </c>
      <c r="C44" s="27">
        <f>C45+C49+C63+C65+C67+C71</f>
        <v>319422.46</v>
      </c>
      <c r="D44" s="11"/>
      <c r="E44" s="11"/>
      <c r="F44" s="11"/>
      <c r="G44" s="11"/>
    </row>
    <row r="45" spans="1:7" ht="31.5">
      <c r="A45" s="13">
        <v>8</v>
      </c>
      <c r="B45" s="44" t="s">
        <v>91</v>
      </c>
      <c r="C45" s="27">
        <f>SUM(C46:C48)</f>
        <v>212616.96</v>
      </c>
      <c r="D45" s="33"/>
      <c r="E45" s="11"/>
      <c r="F45" s="11"/>
      <c r="G45" s="11"/>
    </row>
    <row r="46" spans="1:7" ht="15.75">
      <c r="A46" s="13">
        <v>8</v>
      </c>
      <c r="B46" s="59" t="s">
        <v>54</v>
      </c>
      <c r="C46" s="60">
        <f>7264.25+133710.74</f>
        <v>140974.99</v>
      </c>
      <c r="D46" s="11"/>
      <c r="E46" s="11"/>
      <c r="F46" s="11"/>
      <c r="G46" s="11"/>
    </row>
    <row r="47" spans="1:7" ht="15.75">
      <c r="A47" s="13">
        <v>8</v>
      </c>
      <c r="B47" s="59" t="s">
        <v>76</v>
      </c>
      <c r="C47" s="60">
        <f>37174.4+48.11+1570+17763.39</f>
        <v>56555.9</v>
      </c>
      <c r="D47" s="33"/>
      <c r="E47" s="11"/>
      <c r="F47" s="11"/>
      <c r="G47" s="11"/>
    </row>
    <row r="48" spans="1:7" ht="15.75">
      <c r="A48" s="13">
        <v>8</v>
      </c>
      <c r="B48" s="59" t="s">
        <v>57</v>
      </c>
      <c r="C48" s="61">
        <f>657.56+14428.51</f>
        <v>15086.07</v>
      </c>
      <c r="D48" s="33"/>
      <c r="E48" s="11"/>
      <c r="F48" s="11"/>
      <c r="G48" s="11"/>
    </row>
    <row r="49" spans="1:7" ht="15.75">
      <c r="A49" s="13">
        <v>9</v>
      </c>
      <c r="B49" s="45" t="s">
        <v>92</v>
      </c>
      <c r="C49" s="27">
        <f>C50+C53+C59+C60</f>
        <v>6090.009999999999</v>
      </c>
      <c r="D49" s="11"/>
      <c r="E49" s="11"/>
      <c r="F49" s="11"/>
      <c r="G49" s="11"/>
    </row>
    <row r="50" spans="1:7" ht="15.75">
      <c r="A50" s="13">
        <v>9</v>
      </c>
      <c r="B50" s="46" t="s">
        <v>93</v>
      </c>
      <c r="C50" s="27">
        <f>SUM(C51:C52)</f>
        <v>2215.08</v>
      </c>
      <c r="D50" s="11"/>
      <c r="E50" s="11"/>
      <c r="F50" s="11"/>
      <c r="G50" s="11"/>
    </row>
    <row r="51" spans="1:7" ht="15.75">
      <c r="A51" s="13">
        <v>9</v>
      </c>
      <c r="B51" s="59" t="s">
        <v>70</v>
      </c>
      <c r="C51" s="60">
        <v>1292</v>
      </c>
      <c r="D51" s="11"/>
      <c r="E51" s="11"/>
      <c r="F51" s="11"/>
      <c r="G51" s="11"/>
    </row>
    <row r="52" spans="1:7" ht="15.75">
      <c r="A52" s="13">
        <v>9</v>
      </c>
      <c r="B52" s="59" t="s">
        <v>42</v>
      </c>
      <c r="C52" s="61">
        <v>923.08</v>
      </c>
      <c r="D52" s="11"/>
      <c r="E52" s="11"/>
      <c r="F52" s="11"/>
      <c r="G52" s="11"/>
    </row>
    <row r="53" spans="1:7" ht="15.75">
      <c r="A53" s="13">
        <v>10</v>
      </c>
      <c r="B53" s="47" t="s">
        <v>94</v>
      </c>
      <c r="C53" s="27">
        <f>SUM(C54:C58)</f>
        <v>3141.15</v>
      </c>
      <c r="D53" s="11"/>
      <c r="E53" s="11"/>
      <c r="F53" s="11"/>
      <c r="G53" s="11"/>
    </row>
    <row r="54" spans="1:7" ht="15.75">
      <c r="A54" s="13">
        <v>10</v>
      </c>
      <c r="B54" s="59" t="s">
        <v>74</v>
      </c>
      <c r="C54" s="61">
        <f>1107.72+159.9</f>
        <v>1267.6200000000001</v>
      </c>
      <c r="D54" s="11"/>
      <c r="E54" s="11"/>
      <c r="F54" s="11"/>
      <c r="G54" s="11"/>
    </row>
    <row r="55" spans="1:7" ht="15.75">
      <c r="A55" s="13">
        <v>10</v>
      </c>
      <c r="B55" s="59" t="s">
        <v>32</v>
      </c>
      <c r="C55" s="61">
        <v>20.53</v>
      </c>
      <c r="D55" s="11"/>
      <c r="E55" s="11"/>
      <c r="F55" s="11"/>
      <c r="G55" s="11"/>
    </row>
    <row r="56" spans="1:7" ht="15.75">
      <c r="A56" s="13">
        <v>10</v>
      </c>
      <c r="B56" s="59" t="s">
        <v>71</v>
      </c>
      <c r="C56" s="61">
        <v>274</v>
      </c>
      <c r="D56" s="48"/>
      <c r="E56" s="11"/>
      <c r="F56" s="11"/>
      <c r="G56" s="11"/>
    </row>
    <row r="57" spans="1:7" ht="15.75">
      <c r="A57" s="13">
        <v>10</v>
      </c>
      <c r="B57" s="59" t="s">
        <v>51</v>
      </c>
      <c r="C57" s="61">
        <v>279</v>
      </c>
      <c r="D57" s="11"/>
      <c r="E57" s="11"/>
      <c r="F57" s="11"/>
      <c r="G57" s="11"/>
    </row>
    <row r="58" spans="1:7" ht="15.75">
      <c r="A58" s="13">
        <v>10</v>
      </c>
      <c r="B58" s="59" t="s">
        <v>72</v>
      </c>
      <c r="C58" s="60">
        <v>1300</v>
      </c>
      <c r="D58" s="48"/>
      <c r="E58" s="11"/>
      <c r="F58" s="11"/>
      <c r="G58" s="11"/>
    </row>
    <row r="59" spans="1:7" ht="15.75">
      <c r="A59" s="13">
        <v>11</v>
      </c>
      <c r="B59" s="49" t="s">
        <v>95</v>
      </c>
      <c r="C59" s="27">
        <v>0</v>
      </c>
      <c r="D59" s="11"/>
      <c r="E59" s="11"/>
      <c r="F59" s="11"/>
      <c r="G59" s="11"/>
    </row>
    <row r="60" spans="1:7" ht="15.75">
      <c r="A60" s="13">
        <v>12</v>
      </c>
      <c r="B60" s="49" t="s">
        <v>96</v>
      </c>
      <c r="C60" s="27">
        <f>SUM(C61:C62)</f>
        <v>733.78</v>
      </c>
      <c r="D60" s="11"/>
      <c r="E60" s="11"/>
      <c r="F60" s="11"/>
      <c r="G60" s="11"/>
    </row>
    <row r="61" spans="1:7" ht="15.75">
      <c r="A61" s="13">
        <v>12</v>
      </c>
      <c r="B61" s="59" t="s">
        <v>27</v>
      </c>
      <c r="C61" s="61">
        <v>722.85</v>
      </c>
      <c r="D61" s="11"/>
      <c r="E61" s="11"/>
      <c r="F61" s="11"/>
      <c r="G61" s="11"/>
    </row>
    <row r="62" spans="1:7" ht="15.75">
      <c r="A62" s="13">
        <v>12</v>
      </c>
      <c r="B62" s="59" t="s">
        <v>49</v>
      </c>
      <c r="C62" s="61">
        <v>10.93</v>
      </c>
      <c r="D62" s="11"/>
      <c r="E62" s="11"/>
      <c r="F62" s="11"/>
      <c r="G62" s="11"/>
    </row>
    <row r="63" spans="1:7" ht="15.75">
      <c r="A63" s="13">
        <v>13</v>
      </c>
      <c r="B63" s="50" t="s">
        <v>97</v>
      </c>
      <c r="C63" s="27">
        <f>SUM(C64)</f>
        <v>7683.95</v>
      </c>
      <c r="D63" s="11"/>
      <c r="E63" s="11"/>
      <c r="F63" s="11"/>
      <c r="G63" s="11"/>
    </row>
    <row r="64" spans="1:7" ht="15.75">
      <c r="A64" s="13">
        <v>13</v>
      </c>
      <c r="B64" s="59" t="s">
        <v>55</v>
      </c>
      <c r="C64" s="60">
        <v>7683.95</v>
      </c>
      <c r="D64" s="11"/>
      <c r="E64" s="11"/>
      <c r="F64" s="11"/>
      <c r="G64" s="11"/>
    </row>
    <row r="65" spans="1:7" ht="15.75">
      <c r="A65" s="13">
        <v>14</v>
      </c>
      <c r="B65" s="50" t="s">
        <v>98</v>
      </c>
      <c r="C65" s="27">
        <f>SUM(C66:C66)</f>
        <v>1560</v>
      </c>
      <c r="D65" s="11"/>
      <c r="E65" s="11"/>
      <c r="F65" s="11"/>
      <c r="G65" s="11"/>
    </row>
    <row r="66" spans="1:7" ht="15.75">
      <c r="A66" s="13">
        <v>14</v>
      </c>
      <c r="B66" s="59" t="s">
        <v>52</v>
      </c>
      <c r="C66" s="60">
        <v>1560</v>
      </c>
      <c r="D66" s="11"/>
      <c r="E66" s="11"/>
      <c r="F66" s="11"/>
      <c r="G66" s="11"/>
    </row>
    <row r="67" spans="1:7" ht="31.5">
      <c r="A67" s="13">
        <v>15</v>
      </c>
      <c r="B67" s="51" t="s">
        <v>99</v>
      </c>
      <c r="C67" s="27">
        <f>SUM(C68:C69)</f>
        <v>6694.05</v>
      </c>
      <c r="D67" s="11"/>
      <c r="E67" s="11"/>
      <c r="F67" s="11"/>
      <c r="G67" s="11"/>
    </row>
    <row r="68" spans="1:7" ht="15.75">
      <c r="A68" s="13">
        <v>15</v>
      </c>
      <c r="B68" s="59" t="s">
        <v>28</v>
      </c>
      <c r="C68" s="60">
        <v>3411.28</v>
      </c>
      <c r="D68" s="11"/>
      <c r="E68" s="11"/>
      <c r="F68" s="11"/>
      <c r="G68" s="11"/>
    </row>
    <row r="69" spans="1:7" ht="15.75">
      <c r="A69" s="13">
        <v>15</v>
      </c>
      <c r="B69" s="59" t="s">
        <v>50</v>
      </c>
      <c r="C69" s="60">
        <f>1030.56+2252.21</f>
        <v>3282.77</v>
      </c>
      <c r="D69" s="11"/>
      <c r="E69" s="11"/>
      <c r="F69" s="11"/>
      <c r="G69" s="11"/>
    </row>
    <row r="70" spans="1:7" ht="15.75">
      <c r="A70" s="13">
        <v>15</v>
      </c>
      <c r="B70" s="59" t="s">
        <v>66</v>
      </c>
      <c r="C70" s="60">
        <v>33297.39</v>
      </c>
      <c r="D70" s="11"/>
      <c r="E70" s="11"/>
      <c r="F70" s="11"/>
      <c r="G70" s="11"/>
    </row>
    <row r="71" spans="1:7" ht="15.75">
      <c r="A71" s="13">
        <v>17</v>
      </c>
      <c r="B71" s="52" t="s">
        <v>100</v>
      </c>
      <c r="C71" s="27">
        <f>SUM(C72:C80)</f>
        <v>84777.49</v>
      </c>
      <c r="D71" s="11"/>
      <c r="E71" s="11"/>
      <c r="F71" s="11"/>
      <c r="G71" s="11"/>
    </row>
    <row r="72" spans="1:7" ht="15.75" hidden="1">
      <c r="A72" s="13">
        <v>17</v>
      </c>
      <c r="B72" s="2" t="s">
        <v>29</v>
      </c>
      <c r="C72" s="4">
        <v>734.19</v>
      </c>
      <c r="D72" s="48"/>
      <c r="E72" s="11"/>
      <c r="F72" s="11"/>
      <c r="G72" s="11"/>
    </row>
    <row r="73" spans="1:7" ht="15.75" hidden="1">
      <c r="A73" s="13">
        <v>17</v>
      </c>
      <c r="B73" s="2" t="s">
        <v>22</v>
      </c>
      <c r="C73" s="3">
        <v>6489.94</v>
      </c>
      <c r="D73" s="39"/>
      <c r="E73" s="11"/>
      <c r="F73" s="11"/>
      <c r="G73" s="11"/>
    </row>
    <row r="74" spans="1:7" ht="15.75" hidden="1">
      <c r="A74" s="13">
        <v>17</v>
      </c>
      <c r="B74" s="2" t="s">
        <v>102</v>
      </c>
      <c r="C74" s="4">
        <v>123.05</v>
      </c>
      <c r="D74" s="48"/>
      <c r="E74" s="11"/>
      <c r="F74" s="11"/>
      <c r="G74" s="11"/>
    </row>
    <row r="75" spans="1:7" ht="15.75" hidden="1">
      <c r="A75" s="13">
        <v>17</v>
      </c>
      <c r="B75" s="2" t="s">
        <v>43</v>
      </c>
      <c r="C75" s="3">
        <v>2849</v>
      </c>
      <c r="D75" s="11"/>
      <c r="E75" s="11"/>
      <c r="F75" s="11"/>
      <c r="G75" s="11"/>
    </row>
    <row r="76" spans="1:7" ht="15.75" hidden="1">
      <c r="A76" s="13">
        <v>17</v>
      </c>
      <c r="B76" s="2" t="s">
        <v>56</v>
      </c>
      <c r="C76" s="3">
        <v>3120.73</v>
      </c>
      <c r="D76" s="11"/>
      <c r="E76" s="11"/>
      <c r="F76" s="11"/>
      <c r="G76" s="11"/>
    </row>
    <row r="77" spans="1:7" ht="15.75" hidden="1">
      <c r="A77" s="13">
        <v>17</v>
      </c>
      <c r="B77" s="2" t="s">
        <v>64</v>
      </c>
      <c r="C77" s="5">
        <v>2479.89</v>
      </c>
      <c r="D77" s="11"/>
      <c r="E77" s="11"/>
      <c r="F77" s="11"/>
      <c r="G77" s="11"/>
    </row>
    <row r="78" spans="1:7" ht="15.75" hidden="1">
      <c r="A78" s="13">
        <v>17</v>
      </c>
      <c r="B78" s="2" t="s">
        <v>65</v>
      </c>
      <c r="C78" s="5">
        <v>33297.39</v>
      </c>
      <c r="D78" s="11"/>
      <c r="E78" s="11"/>
      <c r="F78" s="11"/>
      <c r="G78" s="11"/>
    </row>
    <row r="79" spans="1:7" ht="15.75" hidden="1">
      <c r="A79" s="13">
        <v>17</v>
      </c>
      <c r="B79" s="2" t="s">
        <v>67</v>
      </c>
      <c r="C79" s="5">
        <v>10020.58</v>
      </c>
      <c r="D79" s="11"/>
      <c r="E79" s="11"/>
      <c r="F79" s="11"/>
      <c r="G79" s="11"/>
    </row>
    <row r="80" spans="1:7" ht="15.75" hidden="1">
      <c r="A80" s="13">
        <v>17</v>
      </c>
      <c r="B80" s="2" t="s">
        <v>68</v>
      </c>
      <c r="C80" s="5">
        <v>25662.72</v>
      </c>
      <c r="D80" s="11"/>
      <c r="E80" s="11"/>
      <c r="F80" s="11"/>
      <c r="G80" s="11"/>
    </row>
    <row r="81" spans="1:7" ht="299.25">
      <c r="A81" s="13">
        <v>18</v>
      </c>
      <c r="B81" s="53" t="s">
        <v>101</v>
      </c>
      <c r="C81" s="54">
        <f>SUM(C82:C104)</f>
        <v>94416.10999999999</v>
      </c>
      <c r="D81" s="11"/>
      <c r="E81" s="11"/>
      <c r="F81" s="11"/>
      <c r="G81" s="11"/>
    </row>
    <row r="82" spans="1:7" ht="15.75" hidden="1">
      <c r="A82" s="13">
        <v>18</v>
      </c>
      <c r="B82" s="14" t="s">
        <v>103</v>
      </c>
      <c r="C82" s="38">
        <v>2774.39</v>
      </c>
      <c r="D82" s="11"/>
      <c r="E82" s="11"/>
      <c r="F82" s="11"/>
      <c r="G82" s="11"/>
    </row>
    <row r="83" spans="1:7" ht="15.75" hidden="1">
      <c r="A83" s="13">
        <v>18</v>
      </c>
      <c r="B83" s="14" t="s">
        <v>104</v>
      </c>
      <c r="C83" s="3">
        <v>1489.35</v>
      </c>
      <c r="D83" s="11"/>
      <c r="E83" s="11"/>
      <c r="F83" s="11"/>
      <c r="G83" s="11"/>
    </row>
    <row r="84" spans="1:7" ht="15.75" hidden="1">
      <c r="A84" s="13">
        <v>18</v>
      </c>
      <c r="B84" s="14" t="s">
        <v>58</v>
      </c>
      <c r="C84" s="4">
        <v>62.7</v>
      </c>
      <c r="D84" s="11"/>
      <c r="E84" s="11"/>
      <c r="F84" s="11"/>
      <c r="G84" s="11"/>
    </row>
    <row r="85" spans="1:7" ht="15.75" hidden="1">
      <c r="A85" s="13">
        <v>18</v>
      </c>
      <c r="B85" s="2" t="s">
        <v>15</v>
      </c>
      <c r="C85" s="4">
        <v>387.15</v>
      </c>
      <c r="D85" s="11"/>
      <c r="E85" s="11"/>
      <c r="F85" s="11"/>
      <c r="G85" s="11"/>
    </row>
    <row r="86" spans="1:7" ht="15.75" hidden="1">
      <c r="A86" s="13">
        <v>18</v>
      </c>
      <c r="B86" s="2" t="s">
        <v>16</v>
      </c>
      <c r="C86" s="4">
        <v>208.9</v>
      </c>
      <c r="D86" s="11"/>
      <c r="E86" s="11"/>
      <c r="F86" s="11"/>
      <c r="G86" s="11"/>
    </row>
    <row r="87" spans="1:7" ht="15.75" hidden="1">
      <c r="A87" s="13">
        <v>18</v>
      </c>
      <c r="B87" s="2" t="s">
        <v>17</v>
      </c>
      <c r="C87" s="3">
        <v>1520.05</v>
      </c>
      <c r="D87" s="11"/>
      <c r="E87" s="11"/>
      <c r="F87" s="11"/>
      <c r="G87" s="11"/>
    </row>
    <row r="88" spans="1:7" ht="15.75" hidden="1">
      <c r="A88" s="13">
        <v>18</v>
      </c>
      <c r="B88" s="2" t="s">
        <v>20</v>
      </c>
      <c r="C88" s="3">
        <v>11140.02</v>
      </c>
      <c r="D88" s="11"/>
      <c r="E88" s="11"/>
      <c r="F88" s="11"/>
      <c r="G88" s="11"/>
    </row>
    <row r="89" spans="1:7" ht="15.75" hidden="1">
      <c r="A89" s="13">
        <v>18</v>
      </c>
      <c r="B89" s="2" t="s">
        <v>23</v>
      </c>
      <c r="C89" s="4">
        <v>399.66</v>
      </c>
      <c r="D89" s="11"/>
      <c r="E89" s="11"/>
      <c r="F89" s="11"/>
      <c r="G89" s="11"/>
    </row>
    <row r="90" spans="1:7" ht="15.75" hidden="1">
      <c r="A90" s="13">
        <v>18</v>
      </c>
      <c r="B90" s="2" t="s">
        <v>24</v>
      </c>
      <c r="C90" s="4">
        <v>967.06</v>
      </c>
      <c r="D90" s="11"/>
      <c r="E90" s="11"/>
      <c r="F90" s="11"/>
      <c r="G90" s="11"/>
    </row>
    <row r="91" spans="1:7" ht="15.75" hidden="1">
      <c r="A91" s="13">
        <v>18</v>
      </c>
      <c r="B91" s="2" t="s">
        <v>34</v>
      </c>
      <c r="C91" s="4">
        <v>104.19</v>
      </c>
      <c r="D91" s="48"/>
      <c r="E91" s="11"/>
      <c r="F91" s="11"/>
      <c r="G91" s="11"/>
    </row>
    <row r="92" spans="1:7" ht="15.75" hidden="1">
      <c r="A92" s="13">
        <v>18</v>
      </c>
      <c r="B92" s="2" t="s">
        <v>36</v>
      </c>
      <c r="C92" s="4">
        <v>121.85</v>
      </c>
      <c r="D92" s="11"/>
      <c r="E92" s="11"/>
      <c r="F92" s="11"/>
      <c r="G92" s="11"/>
    </row>
    <row r="93" spans="1:7" ht="15.75" hidden="1">
      <c r="A93" s="13">
        <v>18</v>
      </c>
      <c r="B93" s="2" t="s">
        <v>38</v>
      </c>
      <c r="C93" s="4">
        <v>108.29</v>
      </c>
      <c r="D93" s="11"/>
      <c r="E93" s="11"/>
      <c r="F93" s="11"/>
      <c r="G93" s="11"/>
    </row>
    <row r="94" spans="1:7" ht="15.75" hidden="1">
      <c r="A94" s="13">
        <v>18</v>
      </c>
      <c r="B94" s="2" t="s">
        <v>105</v>
      </c>
      <c r="C94" s="4">
        <v>102.96</v>
      </c>
      <c r="D94" s="11"/>
      <c r="E94" s="11"/>
      <c r="F94" s="11"/>
      <c r="G94" s="11"/>
    </row>
    <row r="95" spans="1:7" ht="15.75" hidden="1">
      <c r="A95" s="13">
        <v>18</v>
      </c>
      <c r="B95" s="2" t="s">
        <v>40</v>
      </c>
      <c r="C95" s="4">
        <v>17.28</v>
      </c>
      <c r="D95" s="11"/>
      <c r="E95" s="11"/>
      <c r="F95" s="11"/>
      <c r="G95" s="11"/>
    </row>
    <row r="96" spans="1:7" ht="15.75" hidden="1">
      <c r="A96" s="13">
        <v>18</v>
      </c>
      <c r="B96" s="2" t="s">
        <v>41</v>
      </c>
      <c r="C96" s="4">
        <v>73.23</v>
      </c>
      <c r="D96" s="11"/>
      <c r="E96" s="11"/>
      <c r="F96" s="11"/>
      <c r="G96" s="11"/>
    </row>
    <row r="97" spans="1:7" ht="31.5" hidden="1">
      <c r="A97" s="13">
        <v>18</v>
      </c>
      <c r="B97" s="2" t="s">
        <v>44</v>
      </c>
      <c r="C97" s="4">
        <v>112.82</v>
      </c>
      <c r="D97" s="11"/>
      <c r="E97" s="11"/>
      <c r="F97" s="11"/>
      <c r="G97" s="11"/>
    </row>
    <row r="98" spans="1:7" ht="15.75" hidden="1">
      <c r="A98" s="13">
        <v>18</v>
      </c>
      <c r="B98" s="2" t="s">
        <v>46</v>
      </c>
      <c r="C98" s="4">
        <v>15.02</v>
      </c>
      <c r="D98" s="11"/>
      <c r="E98" s="11"/>
      <c r="F98" s="11"/>
      <c r="G98" s="11"/>
    </row>
    <row r="99" spans="1:7" ht="15.75" hidden="1">
      <c r="A99" s="13">
        <v>18</v>
      </c>
      <c r="B99" s="2" t="s">
        <v>47</v>
      </c>
      <c r="C99" s="4">
        <v>73.23</v>
      </c>
      <c r="D99" s="11"/>
      <c r="E99" s="11"/>
      <c r="F99" s="11"/>
      <c r="G99" s="11"/>
    </row>
    <row r="100" spans="1:7" ht="15.75" hidden="1">
      <c r="A100" s="13">
        <v>18</v>
      </c>
      <c r="B100" s="2" t="s">
        <v>53</v>
      </c>
      <c r="C100" s="4">
        <v>54.24</v>
      </c>
      <c r="D100" s="11"/>
      <c r="E100" s="11"/>
      <c r="F100" s="11"/>
      <c r="G100" s="11"/>
    </row>
    <row r="101" spans="1:7" ht="15.75" hidden="1">
      <c r="A101" s="13">
        <v>18</v>
      </c>
      <c r="B101" s="2" t="s">
        <v>59</v>
      </c>
      <c r="C101" s="3">
        <v>1840.14</v>
      </c>
      <c r="D101" s="11"/>
      <c r="E101" s="11"/>
      <c r="F101" s="11"/>
      <c r="G101" s="11"/>
    </row>
    <row r="102" spans="1:7" ht="15.75" hidden="1">
      <c r="A102" s="13">
        <v>18</v>
      </c>
      <c r="B102" s="2" t="s">
        <v>30</v>
      </c>
      <c r="C102" s="3">
        <v>11829.65</v>
      </c>
      <c r="D102" s="48"/>
      <c r="E102" s="11"/>
      <c r="F102" s="11"/>
      <c r="G102" s="11"/>
    </row>
    <row r="103" spans="1:7" ht="15.75" hidden="1">
      <c r="A103" s="13">
        <v>18</v>
      </c>
      <c r="B103" s="2" t="s">
        <v>60</v>
      </c>
      <c r="C103" s="3">
        <v>1272.32</v>
      </c>
      <c r="D103" s="11"/>
      <c r="E103" s="11"/>
      <c r="F103" s="11"/>
      <c r="G103" s="11"/>
    </row>
    <row r="104" spans="1:7" ht="15.75" hidden="1">
      <c r="A104" s="13">
        <v>18</v>
      </c>
      <c r="B104" s="6" t="s">
        <v>69</v>
      </c>
      <c r="C104" s="7">
        <v>59741.61</v>
      </c>
      <c r="D104" s="11"/>
      <c r="E104" s="11"/>
      <c r="F104" s="11"/>
      <c r="G104" s="11"/>
    </row>
    <row r="105" spans="1:7" ht="15.75">
      <c r="A105" s="13">
        <v>22</v>
      </c>
      <c r="B105" s="55" t="s">
        <v>18</v>
      </c>
      <c r="C105" s="8">
        <f>SUM(C106:C109)</f>
        <v>60482.159999999996</v>
      </c>
      <c r="D105" s="11"/>
      <c r="E105" s="11"/>
      <c r="F105" s="11"/>
      <c r="G105" s="11"/>
    </row>
    <row r="106" spans="1:7" ht="15.75" hidden="1">
      <c r="A106" s="13">
        <v>22</v>
      </c>
      <c r="B106" s="55" t="s">
        <v>18</v>
      </c>
      <c r="C106" s="8">
        <v>43252.86</v>
      </c>
      <c r="D106" s="11"/>
      <c r="E106" s="11"/>
      <c r="F106" s="11"/>
      <c r="G106" s="11"/>
    </row>
    <row r="107" spans="1:7" ht="15.75" hidden="1">
      <c r="A107" s="13">
        <v>22</v>
      </c>
      <c r="B107" s="55" t="s">
        <v>107</v>
      </c>
      <c r="C107" s="8">
        <v>10358.7</v>
      </c>
      <c r="D107" s="11"/>
      <c r="E107" s="11"/>
      <c r="F107" s="11"/>
      <c r="G107" s="11"/>
    </row>
    <row r="108" spans="1:7" ht="15.75" hidden="1">
      <c r="A108" s="13">
        <v>22</v>
      </c>
      <c r="B108" s="55" t="s">
        <v>108</v>
      </c>
      <c r="C108" s="8">
        <v>2781.9</v>
      </c>
      <c r="D108" s="11"/>
      <c r="E108" s="11"/>
      <c r="F108" s="11"/>
      <c r="G108" s="11"/>
    </row>
    <row r="109" spans="1:7" ht="15.75" hidden="1">
      <c r="A109" s="13">
        <v>22</v>
      </c>
      <c r="B109" s="55" t="s">
        <v>109</v>
      </c>
      <c r="C109" s="8">
        <v>4088.7</v>
      </c>
      <c r="D109" s="11"/>
      <c r="E109" s="11"/>
      <c r="F109" s="11"/>
      <c r="G109" s="11"/>
    </row>
    <row r="110" spans="1:3" ht="15.75">
      <c r="A110" s="13">
        <v>23</v>
      </c>
      <c r="B110" s="55" t="s">
        <v>48</v>
      </c>
      <c r="C110" s="8">
        <v>1458.32</v>
      </c>
    </row>
    <row r="111" spans="1:3" ht="15.75">
      <c r="A111" s="13">
        <v>24</v>
      </c>
      <c r="B111" s="55" t="s">
        <v>45</v>
      </c>
      <c r="C111" s="9">
        <v>761.85</v>
      </c>
    </row>
    <row r="112" spans="1:3" ht="15.75">
      <c r="A112" s="13">
        <v>25</v>
      </c>
      <c r="B112" s="55" t="s">
        <v>82</v>
      </c>
      <c r="C112" s="16">
        <f>SUM(C113:C115)</f>
        <v>3489.74</v>
      </c>
    </row>
    <row r="113" spans="1:3" ht="15.75" hidden="1">
      <c r="A113" s="13">
        <v>25</v>
      </c>
      <c r="B113" s="6" t="s">
        <v>21</v>
      </c>
      <c r="C113" s="8">
        <v>3295.16</v>
      </c>
    </row>
    <row r="114" spans="1:3" ht="15.75" hidden="1">
      <c r="A114" s="13">
        <v>25</v>
      </c>
      <c r="B114" s="6" t="s">
        <v>25</v>
      </c>
      <c r="C114" s="9">
        <v>189.39</v>
      </c>
    </row>
    <row r="115" spans="1:3" ht="15.75" hidden="1">
      <c r="A115" s="13">
        <v>25</v>
      </c>
      <c r="B115" s="6" t="s">
        <v>31</v>
      </c>
      <c r="C115" s="9">
        <v>5.19</v>
      </c>
    </row>
    <row r="116" spans="1:3" ht="15.75">
      <c r="A116" s="13"/>
      <c r="B116" s="24"/>
      <c r="C116" s="16"/>
    </row>
    <row r="117" spans="1:3" ht="18.75">
      <c r="A117" s="56" t="s">
        <v>61</v>
      </c>
      <c r="B117" s="62" t="s">
        <v>106</v>
      </c>
      <c r="C117" s="57">
        <f>-G22</f>
        <v>227561.37999999998</v>
      </c>
    </row>
    <row r="118" spans="1:3" ht="15.75">
      <c r="A118" s="10"/>
      <c r="B118" s="11"/>
      <c r="C118" s="11"/>
    </row>
    <row r="119" spans="1:3" ht="15.75">
      <c r="A119" s="10"/>
      <c r="B119" s="11"/>
      <c r="C119" s="11"/>
    </row>
    <row r="120" spans="1:3" ht="15.75">
      <c r="A120" s="10"/>
      <c r="B120" s="11"/>
      <c r="C120" s="11"/>
    </row>
    <row r="121" spans="1:3" ht="15.75">
      <c r="A121" s="10"/>
      <c r="B121" s="11"/>
      <c r="C121" s="11"/>
    </row>
    <row r="122" spans="1:3" ht="15.75">
      <c r="A122" s="10"/>
      <c r="B122" s="11"/>
      <c r="C122" s="11"/>
    </row>
    <row r="123" spans="1:3" ht="15.75">
      <c r="A123" s="10"/>
      <c r="B123" s="11"/>
      <c r="C123" s="11"/>
    </row>
    <row r="124" spans="1:3" ht="15.75">
      <c r="A124" s="10"/>
      <c r="B124" s="11"/>
      <c r="C124" s="11"/>
    </row>
    <row r="125" spans="1:3" ht="15.75">
      <c r="A125" s="10"/>
      <c r="B125" s="11"/>
      <c r="C125" s="11"/>
    </row>
    <row r="126" spans="1:3" ht="15.75">
      <c r="A126" s="10"/>
      <c r="B126" s="11"/>
      <c r="C126" s="11"/>
    </row>
    <row r="127" spans="1:3" ht="15.75">
      <c r="A127" s="10"/>
      <c r="B127" s="11"/>
      <c r="C127" s="11"/>
    </row>
    <row r="128" spans="1:3" ht="15.75">
      <c r="A128" s="10"/>
      <c r="B128" s="11"/>
      <c r="C128" s="11"/>
    </row>
    <row r="129" spans="1:3" ht="15.75">
      <c r="A129" s="10"/>
      <c r="B129" s="11"/>
      <c r="C129" s="11"/>
    </row>
    <row r="130" spans="1:3" ht="15.75">
      <c r="A130" s="10"/>
      <c r="B130" s="11"/>
      <c r="C130" s="11"/>
    </row>
    <row r="131" spans="1:3" ht="15.75">
      <c r="A131" s="10"/>
      <c r="B131" s="11"/>
      <c r="C131" s="11"/>
    </row>
    <row r="132" spans="1:3" ht="15.75">
      <c r="A132" s="10"/>
      <c r="B132" s="11"/>
      <c r="C132" s="11"/>
    </row>
    <row r="133" spans="1:3" ht="15.75">
      <c r="A133" s="10"/>
      <c r="B133" s="11"/>
      <c r="C133" s="11"/>
    </row>
    <row r="134" spans="1:3" ht="15.75">
      <c r="A134" s="10"/>
      <c r="B134" s="11"/>
      <c r="C134" s="11"/>
    </row>
    <row r="135" spans="1:3" ht="15.75">
      <c r="A135" s="10"/>
      <c r="B135" s="11"/>
      <c r="C135" s="11"/>
    </row>
    <row r="136" spans="1:3" ht="15.75">
      <c r="A136" s="10"/>
      <c r="B136" s="11"/>
      <c r="C136" s="11"/>
    </row>
    <row r="137" spans="1:3" ht="15.75">
      <c r="A137" s="10"/>
      <c r="B137" s="11"/>
      <c r="C137" s="11"/>
    </row>
    <row r="138" spans="1:3" ht="15.75">
      <c r="A138" s="10"/>
      <c r="B138" s="11"/>
      <c r="C138" s="11"/>
    </row>
    <row r="139" spans="1:3" ht="15.75">
      <c r="A139" s="10"/>
      <c r="B139" s="11"/>
      <c r="C139" s="11"/>
    </row>
    <row r="140" spans="1:3" ht="15.75">
      <c r="A140" s="10"/>
      <c r="B140" s="11"/>
      <c r="C140" s="11"/>
    </row>
    <row r="141" spans="1:3" ht="15.75">
      <c r="A141" s="10"/>
      <c r="B141" s="11"/>
      <c r="C141" s="11"/>
    </row>
    <row r="142" spans="1:3" ht="15.75">
      <c r="A142" s="10"/>
      <c r="B142" s="11"/>
      <c r="C142" s="11"/>
    </row>
    <row r="143" spans="1:3" ht="15.75">
      <c r="A143" s="10"/>
      <c r="B143" s="11"/>
      <c r="C143" s="11"/>
    </row>
    <row r="144" spans="1:3" ht="15.75">
      <c r="A144" s="10"/>
      <c r="B144" s="11"/>
      <c r="C144" s="11"/>
    </row>
    <row r="145" spans="1:3" ht="15.75">
      <c r="A145" s="10"/>
      <c r="B145" s="11"/>
      <c r="C145" s="11"/>
    </row>
    <row r="146" spans="1:3" ht="15.75">
      <c r="A146" s="10"/>
      <c r="B146" s="11"/>
      <c r="C146" s="11"/>
    </row>
    <row r="147" spans="1:3" ht="15.75">
      <c r="A147" s="10"/>
      <c r="B147" s="11"/>
      <c r="C147" s="11"/>
    </row>
    <row r="148" spans="1:3" ht="15.75">
      <c r="A148" s="10"/>
      <c r="B148" s="11"/>
      <c r="C148" s="11"/>
    </row>
    <row r="149" spans="1:3" ht="15.75">
      <c r="A149" s="10"/>
      <c r="B149" s="11"/>
      <c r="C149" s="11"/>
    </row>
    <row r="150" spans="1:3" ht="15.75">
      <c r="A150" s="10"/>
      <c r="B150" s="11"/>
      <c r="C150" s="11"/>
    </row>
    <row r="151" spans="1:3" ht="15.75">
      <c r="A151" s="10"/>
      <c r="B151" s="11"/>
      <c r="C151" s="11"/>
    </row>
    <row r="152" spans="1:3" ht="15.75">
      <c r="A152" s="10"/>
      <c r="B152" s="11"/>
      <c r="C152" s="11"/>
    </row>
    <row r="153" spans="1:3" ht="15.75">
      <c r="A153" s="10"/>
      <c r="B153" s="11"/>
      <c r="C153" s="11"/>
    </row>
    <row r="154" spans="1:3" ht="15.75">
      <c r="A154" s="10"/>
      <c r="B154" s="11"/>
      <c r="C154" s="11"/>
    </row>
    <row r="155" spans="1:3" ht="15.75">
      <c r="A155" s="10"/>
      <c r="B155" s="11"/>
      <c r="C155" s="11"/>
    </row>
    <row r="156" spans="1:3" ht="15.75">
      <c r="A156" s="10"/>
      <c r="B156" s="11"/>
      <c r="C156" s="11"/>
    </row>
    <row r="157" spans="1:3" ht="15.75">
      <c r="A157" s="10"/>
      <c r="B157" s="11"/>
      <c r="C157" s="11"/>
    </row>
    <row r="158" spans="1:3" ht="15.75">
      <c r="A158" s="10"/>
      <c r="B158" s="11"/>
      <c r="C158" s="11"/>
    </row>
    <row r="159" spans="1:3" ht="15.75">
      <c r="A159" s="10"/>
      <c r="B159" s="11"/>
      <c r="C159" s="11"/>
    </row>
    <row r="160" spans="1:3" ht="15.75">
      <c r="A160" s="10"/>
      <c r="B160" s="11"/>
      <c r="C160" s="11"/>
    </row>
    <row r="161" spans="1:3" ht="15.75">
      <c r="A161" s="10"/>
      <c r="B161" s="11"/>
      <c r="C161" s="11"/>
    </row>
    <row r="162" spans="1:3" ht="15.75">
      <c r="A162" s="10"/>
      <c r="B162" s="11"/>
      <c r="C162" s="11"/>
    </row>
    <row r="163" spans="1:3" ht="15.75">
      <c r="A163" s="10"/>
      <c r="B163" s="11"/>
      <c r="C163" s="11"/>
    </row>
    <row r="164" spans="1:3" ht="15.75">
      <c r="A164" s="10"/>
      <c r="B164" s="11"/>
      <c r="C164" s="11"/>
    </row>
    <row r="165" spans="1:3" ht="15.75">
      <c r="A165" s="10"/>
      <c r="B165" s="11"/>
      <c r="C165" s="11"/>
    </row>
    <row r="166" spans="1:3" ht="15.75">
      <c r="A166" s="10"/>
      <c r="B166" s="11"/>
      <c r="C166" s="11"/>
    </row>
    <row r="167" spans="1:3" ht="15.75">
      <c r="A167" s="10"/>
      <c r="B167" s="11"/>
      <c r="C167" s="11"/>
    </row>
    <row r="168" spans="1:3" ht="15.75">
      <c r="A168" s="10"/>
      <c r="B168" s="11"/>
      <c r="C168" s="11"/>
    </row>
    <row r="169" spans="1:3" ht="15.75">
      <c r="A169" s="10"/>
      <c r="B169" s="11"/>
      <c r="C169" s="11"/>
    </row>
    <row r="170" spans="1:3" ht="15.75">
      <c r="A170" s="10"/>
      <c r="B170" s="11"/>
      <c r="C170" s="11"/>
    </row>
    <row r="171" spans="1:3" ht="15.75">
      <c r="A171" s="10"/>
      <c r="B171" s="11"/>
      <c r="C171" s="11"/>
    </row>
    <row r="172" spans="1:3" ht="15.75">
      <c r="A172" s="10"/>
      <c r="B172" s="11"/>
      <c r="C172" s="11"/>
    </row>
    <row r="173" spans="1:3" ht="15.75">
      <c r="A173" s="10"/>
      <c r="B173" s="11"/>
      <c r="C173" s="11"/>
    </row>
    <row r="174" spans="1:3" ht="15.75">
      <c r="A174" s="10"/>
      <c r="B174" s="11"/>
      <c r="C174" s="11"/>
    </row>
    <row r="175" spans="1:3" ht="15.75">
      <c r="A175" s="10"/>
      <c r="B175" s="11"/>
      <c r="C175" s="11"/>
    </row>
    <row r="176" spans="1:3" ht="15.75">
      <c r="A176" s="10"/>
      <c r="B176" s="11"/>
      <c r="C176" s="11"/>
    </row>
    <row r="177" spans="1:3" ht="15.75">
      <c r="A177" s="10"/>
      <c r="B177" s="11"/>
      <c r="C177" s="11"/>
    </row>
    <row r="178" spans="1:3" ht="15.75">
      <c r="A178" s="10"/>
      <c r="B178" s="11"/>
      <c r="C178" s="11"/>
    </row>
    <row r="179" spans="1:3" ht="15.75">
      <c r="A179" s="10"/>
      <c r="B179" s="11"/>
      <c r="C179" s="11"/>
    </row>
    <row r="180" spans="1:3" ht="15.75">
      <c r="A180" s="10"/>
      <c r="B180" s="11"/>
      <c r="C180" s="11"/>
    </row>
    <row r="181" spans="1:3" ht="15.75">
      <c r="A181" s="10"/>
      <c r="B181" s="11"/>
      <c r="C181" s="11"/>
    </row>
    <row r="182" spans="1:3" ht="15.75">
      <c r="A182" s="10"/>
      <c r="B182" s="11"/>
      <c r="C182" s="11"/>
    </row>
    <row r="183" spans="1:3" ht="15.75">
      <c r="A183" s="10"/>
      <c r="B183" s="11"/>
      <c r="C183" s="11"/>
    </row>
    <row r="184" spans="1:3" ht="15.75">
      <c r="A184" s="10"/>
      <c r="B184" s="11"/>
      <c r="C184" s="11"/>
    </row>
    <row r="185" spans="1:3" ht="15.75">
      <c r="A185" s="10"/>
      <c r="B185" s="11"/>
      <c r="C185" s="11"/>
    </row>
    <row r="186" spans="1:3" ht="15.75">
      <c r="A186" s="10"/>
      <c r="B186" s="11"/>
      <c r="C186" s="11"/>
    </row>
    <row r="187" spans="1:3" ht="15.75">
      <c r="A187" s="10"/>
      <c r="B187" s="11"/>
      <c r="C187" s="11"/>
    </row>
    <row r="188" spans="1:3" ht="15.75">
      <c r="A188" s="10"/>
      <c r="B188" s="11"/>
      <c r="C188" s="11"/>
    </row>
    <row r="189" spans="1:3" ht="15.75">
      <c r="A189" s="10"/>
      <c r="B189" s="11"/>
      <c r="C189" s="11"/>
    </row>
    <row r="190" spans="1:3" ht="15.75">
      <c r="A190" s="10"/>
      <c r="B190" s="11"/>
      <c r="C190" s="11"/>
    </row>
    <row r="191" spans="1:3" ht="15.75">
      <c r="A191" s="10"/>
      <c r="B191" s="11"/>
      <c r="C191" s="11"/>
    </row>
    <row r="192" spans="1:3" ht="15.75">
      <c r="A192" s="10"/>
      <c r="B192" s="11"/>
      <c r="C192" s="11"/>
    </row>
    <row r="193" spans="1:3" ht="15.75">
      <c r="A193" s="10"/>
      <c r="B193" s="11"/>
      <c r="C193" s="11"/>
    </row>
    <row r="194" spans="1:3" ht="15.75">
      <c r="A194" s="10"/>
      <c r="B194" s="11"/>
      <c r="C194" s="11"/>
    </row>
    <row r="195" spans="1:3" ht="15.75">
      <c r="A195" s="10"/>
      <c r="B195" s="11"/>
      <c r="C195" s="11"/>
    </row>
    <row r="196" spans="1:3" ht="15.75">
      <c r="A196" s="10"/>
      <c r="B196" s="11"/>
      <c r="C196" s="11"/>
    </row>
    <row r="197" spans="1:3" ht="15.75">
      <c r="A197" s="10"/>
      <c r="B197" s="11"/>
      <c r="C197" s="11"/>
    </row>
    <row r="198" spans="1:3" ht="15.75">
      <c r="A198" s="10"/>
      <c r="B198" s="11"/>
      <c r="C198" s="11"/>
    </row>
    <row r="199" spans="1:3" ht="15.75">
      <c r="A199" s="10"/>
      <c r="B199" s="11"/>
      <c r="C199" s="11"/>
    </row>
    <row r="200" spans="1:3" ht="15.75">
      <c r="A200" s="10"/>
      <c r="B200" s="11"/>
      <c r="C200" s="11"/>
    </row>
    <row r="201" spans="1:3" ht="15.75">
      <c r="A201" s="10"/>
      <c r="B201" s="11"/>
      <c r="C201" s="11"/>
    </row>
    <row r="202" spans="1:3" ht="15.75">
      <c r="A202" s="10"/>
      <c r="B202" s="11"/>
      <c r="C202" s="11"/>
    </row>
    <row r="203" spans="1:3" ht="15.75">
      <c r="A203" s="10"/>
      <c r="B203" s="11"/>
      <c r="C203" s="11"/>
    </row>
    <row r="204" spans="1:3" ht="15.75">
      <c r="A204" s="10"/>
      <c r="B204" s="11"/>
      <c r="C204" s="11"/>
    </row>
    <row r="205" spans="1:3" ht="15.75">
      <c r="A205" s="10"/>
      <c r="B205" s="11"/>
      <c r="C205" s="11"/>
    </row>
    <row r="206" spans="1:3" ht="15.75">
      <c r="A206" s="10"/>
      <c r="B206" s="11"/>
      <c r="C206" s="11"/>
    </row>
    <row r="207" spans="1:3" ht="15.75">
      <c r="A207" s="10"/>
      <c r="B207" s="11"/>
      <c r="C207" s="11"/>
    </row>
    <row r="208" spans="1:3" ht="15.75">
      <c r="A208" s="10"/>
      <c r="B208" s="11"/>
      <c r="C208" s="11"/>
    </row>
    <row r="209" spans="1:3" ht="15.75">
      <c r="A209" s="10"/>
      <c r="B209" s="11"/>
      <c r="C209" s="11"/>
    </row>
    <row r="210" spans="1:3" ht="15.75">
      <c r="A210" s="10"/>
      <c r="B210" s="11"/>
      <c r="C210" s="11"/>
    </row>
    <row r="211" spans="1:3" ht="15.75">
      <c r="A211" s="10"/>
      <c r="B211" s="11"/>
      <c r="C211" s="11"/>
    </row>
    <row r="212" spans="1:3" ht="15.75">
      <c r="A212" s="10"/>
      <c r="B212" s="11"/>
      <c r="C212" s="11"/>
    </row>
    <row r="213" spans="1:3" ht="15.75">
      <c r="A213" s="10"/>
      <c r="B213" s="11"/>
      <c r="C213" s="11"/>
    </row>
    <row r="214" spans="1:3" ht="15.75">
      <c r="A214" s="10"/>
      <c r="B214" s="11"/>
      <c r="C214" s="11"/>
    </row>
    <row r="215" spans="1:3" ht="15.75">
      <c r="A215" s="10"/>
      <c r="B215" s="11"/>
      <c r="C215" s="11"/>
    </row>
    <row r="216" spans="1:3" ht="15.75">
      <c r="A216" s="10"/>
      <c r="B216" s="11"/>
      <c r="C216" s="11"/>
    </row>
    <row r="217" spans="1:3" ht="15.75">
      <c r="A217" s="10"/>
      <c r="B217" s="11"/>
      <c r="C217" s="11"/>
    </row>
    <row r="218" spans="1:3" ht="15.75">
      <c r="A218" s="10"/>
      <c r="B218" s="11"/>
      <c r="C218" s="11"/>
    </row>
    <row r="219" spans="1:3" ht="15.75">
      <c r="A219" s="10"/>
      <c r="B219" s="11"/>
      <c r="C219" s="11"/>
    </row>
    <row r="220" spans="1:3" ht="15.75">
      <c r="A220" s="10"/>
      <c r="B220" s="11"/>
      <c r="C220" s="11"/>
    </row>
    <row r="221" spans="1:3" ht="15.75">
      <c r="A221" s="10"/>
      <c r="B221" s="11"/>
      <c r="C221" s="11"/>
    </row>
    <row r="222" spans="1:3" ht="15.75">
      <c r="A222" s="10"/>
      <c r="B222" s="11"/>
      <c r="C222" s="11"/>
    </row>
    <row r="223" spans="1:3" ht="15.75">
      <c r="A223" s="10"/>
      <c r="B223" s="11"/>
      <c r="C223" s="11"/>
    </row>
    <row r="224" spans="1:3" ht="15.75">
      <c r="A224" s="10"/>
      <c r="B224" s="11"/>
      <c r="C224" s="11"/>
    </row>
    <row r="225" spans="1:3" ht="15.75">
      <c r="A225" s="10"/>
      <c r="B225" s="11"/>
      <c r="C225" s="11"/>
    </row>
    <row r="226" spans="1:3" ht="15.75">
      <c r="A226" s="10"/>
      <c r="B226" s="11"/>
      <c r="C226" s="11"/>
    </row>
    <row r="227" spans="1:3" ht="15.75">
      <c r="A227" s="10"/>
      <c r="B227" s="11"/>
      <c r="C227" s="11"/>
    </row>
    <row r="228" spans="1:3" ht="15.75">
      <c r="A228" s="10"/>
      <c r="B228" s="11"/>
      <c r="C228" s="11"/>
    </row>
    <row r="229" spans="1:3" ht="15.75">
      <c r="A229" s="10"/>
      <c r="B229" s="11"/>
      <c r="C229" s="11"/>
    </row>
    <row r="230" spans="1:3" ht="15.75">
      <c r="A230" s="10"/>
      <c r="B230" s="11"/>
      <c r="C230" s="11"/>
    </row>
    <row r="231" spans="1:3" ht="15.75">
      <c r="A231" s="10"/>
      <c r="B231" s="11"/>
      <c r="C231" s="11"/>
    </row>
    <row r="232" spans="1:3" ht="15.75">
      <c r="A232" s="10"/>
      <c r="B232" s="11"/>
      <c r="C232" s="11"/>
    </row>
    <row r="233" spans="1:3" ht="15.75">
      <c r="A233" s="10"/>
      <c r="B233" s="11"/>
      <c r="C233" s="11"/>
    </row>
    <row r="234" spans="1:3" ht="15.75">
      <c r="A234" s="10"/>
      <c r="B234" s="11"/>
      <c r="C234" s="11"/>
    </row>
    <row r="235" spans="1:3" ht="15.75">
      <c r="A235" s="10"/>
      <c r="B235" s="11"/>
      <c r="C235" s="11"/>
    </row>
    <row r="236" spans="1:3" ht="15.75">
      <c r="A236" s="10"/>
      <c r="B236" s="11"/>
      <c r="C236" s="11"/>
    </row>
    <row r="237" spans="1:3" ht="15.75">
      <c r="A237" s="10"/>
      <c r="B237" s="11"/>
      <c r="C237" s="11"/>
    </row>
    <row r="238" spans="1:3" ht="15.75">
      <c r="A238" s="10"/>
      <c r="B238" s="11"/>
      <c r="C238" s="11"/>
    </row>
    <row r="239" spans="1:3" ht="15.75">
      <c r="A239" s="10"/>
      <c r="B239" s="11"/>
      <c r="C239" s="11"/>
    </row>
    <row r="240" spans="1:3" ht="15.75">
      <c r="A240" s="10"/>
      <c r="B240" s="11"/>
      <c r="C240" s="11"/>
    </row>
    <row r="241" spans="1:3" ht="15.75">
      <c r="A241" s="10"/>
      <c r="B241" s="11"/>
      <c r="C241" s="11"/>
    </row>
    <row r="242" spans="1:3" ht="15.75">
      <c r="A242" s="10"/>
      <c r="B242" s="11"/>
      <c r="C242" s="11"/>
    </row>
    <row r="243" spans="1:3" ht="15.75">
      <c r="A243" s="10"/>
      <c r="B243" s="11"/>
      <c r="C243" s="11"/>
    </row>
    <row r="244" spans="1:3" ht="15.75">
      <c r="A244" s="10"/>
      <c r="B244" s="11"/>
      <c r="C244" s="11"/>
    </row>
    <row r="245" spans="1:3" ht="15.75">
      <c r="A245" s="10"/>
      <c r="B245" s="11"/>
      <c r="C245" s="11"/>
    </row>
    <row r="246" spans="1:3" ht="15.75">
      <c r="A246" s="10"/>
      <c r="B246" s="11"/>
      <c r="C246" s="11"/>
    </row>
    <row r="247" spans="1:3" ht="15.75">
      <c r="A247" s="10"/>
      <c r="B247" s="11"/>
      <c r="C247" s="11"/>
    </row>
    <row r="248" spans="1:3" ht="15.75">
      <c r="A248" s="10"/>
      <c r="B248" s="11"/>
      <c r="C248" s="11"/>
    </row>
    <row r="249" spans="1:3" ht="15.75">
      <c r="A249" s="10"/>
      <c r="B249" s="11"/>
      <c r="C249" s="11"/>
    </row>
    <row r="250" spans="1:3" ht="15.75">
      <c r="A250" s="10"/>
      <c r="B250" s="11"/>
      <c r="C250" s="11"/>
    </row>
    <row r="251" spans="1:3" ht="15.75">
      <c r="A251" s="10"/>
      <c r="B251" s="11"/>
      <c r="C251" s="11"/>
    </row>
    <row r="252" spans="1:3" ht="15.75">
      <c r="A252" s="10"/>
      <c r="B252" s="11"/>
      <c r="C252" s="11"/>
    </row>
    <row r="253" spans="1:3" ht="15.75">
      <c r="A253" s="10"/>
      <c r="B253" s="11"/>
      <c r="C253" s="11"/>
    </row>
    <row r="254" spans="1:3" ht="15.75">
      <c r="A254" s="10"/>
      <c r="B254" s="11"/>
      <c r="C254" s="11"/>
    </row>
    <row r="255" spans="1:3" ht="15.75">
      <c r="A255" s="10"/>
      <c r="B255" s="11"/>
      <c r="C255" s="11"/>
    </row>
    <row r="256" spans="1:3" ht="15.75">
      <c r="A256" s="10"/>
      <c r="B256" s="11"/>
      <c r="C256" s="11"/>
    </row>
    <row r="257" spans="1:3" ht="15.75">
      <c r="A257" s="10"/>
      <c r="B257" s="11"/>
      <c r="C257" s="11"/>
    </row>
    <row r="258" spans="1:3" ht="15.75">
      <c r="A258" s="10"/>
      <c r="B258" s="11"/>
      <c r="C258" s="11"/>
    </row>
    <row r="259" spans="1:3" ht="15.75">
      <c r="A259" s="10"/>
      <c r="B259" s="11"/>
      <c r="C259" s="11"/>
    </row>
    <row r="260" spans="1:3" ht="15.75">
      <c r="A260" s="10"/>
      <c r="B260" s="11"/>
      <c r="C260" s="11"/>
    </row>
    <row r="261" spans="1:3" ht="15.75">
      <c r="A261" s="10"/>
      <c r="B261" s="11"/>
      <c r="C261" s="11"/>
    </row>
    <row r="262" spans="1:3" ht="15.75">
      <c r="A262" s="10"/>
      <c r="B262" s="11"/>
      <c r="C262" s="11"/>
    </row>
    <row r="263" spans="1:3" ht="15.75">
      <c r="A263" s="10"/>
      <c r="B263" s="11"/>
      <c r="C263" s="11"/>
    </row>
    <row r="264" spans="1:3" ht="15.75">
      <c r="A264" s="10"/>
      <c r="B264" s="11"/>
      <c r="C264" s="11"/>
    </row>
    <row r="265" spans="1:3" ht="15.75">
      <c r="A265" s="10"/>
      <c r="B265" s="11"/>
      <c r="C265" s="11"/>
    </row>
    <row r="266" spans="1:3" ht="15.75">
      <c r="A266" s="10"/>
      <c r="B266" s="11"/>
      <c r="C266" s="11"/>
    </row>
    <row r="267" spans="1:3" ht="15.75">
      <c r="A267" s="10"/>
      <c r="B267" s="11"/>
      <c r="C267" s="11"/>
    </row>
    <row r="268" spans="1:3" ht="15.75">
      <c r="A268" s="10"/>
      <c r="B268" s="11"/>
      <c r="C268" s="11"/>
    </row>
    <row r="269" spans="1:3" ht="15.75">
      <c r="A269" s="10"/>
      <c r="B269" s="11"/>
      <c r="C269" s="11"/>
    </row>
    <row r="270" spans="1:3" ht="15.75">
      <c r="A270" s="10"/>
      <c r="B270" s="11"/>
      <c r="C270" s="11"/>
    </row>
    <row r="271" spans="1:3" ht="15.75">
      <c r="A271" s="10"/>
      <c r="B271" s="11"/>
      <c r="C271" s="11"/>
    </row>
    <row r="272" spans="1:3" ht="15.75">
      <c r="A272" s="10"/>
      <c r="B272" s="11"/>
      <c r="C272" s="11"/>
    </row>
    <row r="273" spans="1:3" ht="15.75">
      <c r="A273" s="10"/>
      <c r="B273" s="11"/>
      <c r="C273" s="11"/>
    </row>
    <row r="274" spans="1:3" ht="15.75">
      <c r="A274" s="10"/>
      <c r="B274" s="11"/>
      <c r="C274" s="11"/>
    </row>
    <row r="275" spans="1:3" ht="15.75">
      <c r="A275" s="10"/>
      <c r="B275" s="11"/>
      <c r="C275" s="11"/>
    </row>
    <row r="276" spans="1:3" ht="15.75">
      <c r="A276" s="10"/>
      <c r="B276" s="11"/>
      <c r="C276" s="11"/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2020-04-03T08:49:15Z</cp:lastPrinted>
  <dcterms:created xsi:type="dcterms:W3CDTF">2020-03-11T12:33:53Z</dcterms:created>
  <dcterms:modified xsi:type="dcterms:W3CDTF">2020-04-03T08:50:19Z</dcterms:modified>
  <cp:category/>
  <cp:version/>
  <cp:contentType/>
  <cp:contentStatus/>
  <cp:revision>1</cp:revision>
</cp:coreProperties>
</file>