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270" activeTab="0"/>
  </bookViews>
  <sheets>
    <sheet name="Отчет для жителей" sheetId="1" r:id="rId1"/>
  </sheets>
  <definedNames/>
  <calcPr fullCalcOnLoad="1" refMode="R1C1"/>
</workbook>
</file>

<file path=xl/sharedStrings.xml><?xml version="1.0" encoding="utf-8"?>
<sst xmlns="http://schemas.openxmlformats.org/spreadsheetml/2006/main" count="140" uniqueCount="134">
  <si>
    <t>ОТЧЕТ</t>
  </si>
  <si>
    <t xml:space="preserve">ООО "Гарант-Сервис" </t>
  </si>
  <si>
    <t>за период с 01.01.2018 по 31.12.2018 г.</t>
  </si>
  <si>
    <t>по предоставленным услугам на содержание и текущему ремонту общего имущества многоквартирного дома</t>
  </si>
  <si>
    <t>Липецкая область, Елец г, Коммунаров улица, дом № 119 "а"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</si>
  <si>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</si>
  <si>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</si>
  <si>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</si>
  <si>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</si>
  <si>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</si>
  <si>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</si>
  <si>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Нормативное потребление ХВС на содержание общего имущества</t>
  </si>
  <si>
    <t>Нормативное потребление электроэнергии на содержание общего имущества</t>
  </si>
  <si>
    <t xml:space="preserve">Норматив на водоотведение на содержание общего имущества </t>
  </si>
  <si>
    <t>Тех.обслуживание лифта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</si>
  <si>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</si>
  <si>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</si>
  <si>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</si>
  <si>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</si>
  <si>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Водоотведение ОДН на СОИ в МКД</t>
  </si>
  <si>
    <t>Услуги связи</t>
  </si>
  <si>
    <t>Техническое диагностирование ВДГО</t>
  </si>
  <si>
    <t>Услуги почты</t>
  </si>
  <si>
    <t>Монтаж фановой трубы</t>
  </si>
  <si>
    <t>Билет междугородний</t>
  </si>
  <si>
    <t>Инструменты</t>
  </si>
  <si>
    <t>Водоснабжение ОДН на СОИ в МКД</t>
  </si>
  <si>
    <t>Электропотребление ОДН на СОИ в МКД</t>
  </si>
  <si>
    <t>Хозинвентарь</t>
  </si>
  <si>
    <t>З/части для а/м</t>
  </si>
  <si>
    <t>Оплата труда</t>
  </si>
  <si>
    <t>Аренда помещения под офис</t>
  </si>
  <si>
    <t>Програмное обеспечение</t>
  </si>
  <si>
    <t>Вывоз ТБО</t>
  </si>
  <si>
    <t>Техобслуживание лифтов</t>
  </si>
  <si>
    <t>Вывоз крупногабаритного мусора</t>
  </si>
  <si>
    <t>Канцтовары</t>
  </si>
  <si>
    <t>Ремонт автомобиля</t>
  </si>
  <si>
    <t>Оплата труда сантехники</t>
  </si>
  <si>
    <t>Оплата труда электрики</t>
  </si>
  <si>
    <t>Проверка на подсос воздуха дымогенератором</t>
  </si>
  <si>
    <t>Оплата труда КИПа</t>
  </si>
  <si>
    <t>Замена резинового вала лазерного картриджа А4</t>
  </si>
  <si>
    <t>Оплата труда администрация</t>
  </si>
  <si>
    <t>Заправка картриджа</t>
  </si>
  <si>
    <t>ГСМ</t>
  </si>
  <si>
    <t>Пополнение транспортной карты</t>
  </si>
  <si>
    <t>Техническое обслуживание лазерного принтера</t>
  </si>
  <si>
    <t>замена термопленки</t>
  </si>
  <si>
    <t>Информационно-консультационные услуги</t>
  </si>
  <si>
    <t>Телефон , связь</t>
  </si>
  <si>
    <t>Замена участка трубы отопления</t>
  </si>
  <si>
    <t>Проведение специальной оценки условий труда</t>
  </si>
  <si>
    <t>Замена фотовала</t>
  </si>
  <si>
    <t>Трансполртная услуга</t>
  </si>
  <si>
    <t>Аварийные работы</t>
  </si>
  <si>
    <t>Генерация квалифицированного сертификата ключа проверки электронной подписи</t>
  </si>
  <si>
    <t>Работа автокрана</t>
  </si>
  <si>
    <t>Фотопечать</t>
  </si>
  <si>
    <t>Обезвреживание ламп ртутных,ртутно-кварцевых,люминесцентных утративших потребительские свойства</t>
  </si>
  <si>
    <t>Услуга по демеркуризации оборотных контейнеров</t>
  </si>
  <si>
    <t>Замена крана для набора воды</t>
  </si>
  <si>
    <t>Почта, реклама</t>
  </si>
  <si>
    <t>Установка почтовых ящиков</t>
  </si>
  <si>
    <t>Замена основного крана ГВС</t>
  </si>
  <si>
    <t>Комп.оборудование</t>
  </si>
  <si>
    <t>Услуги транспортной экспедиции</t>
  </si>
  <si>
    <t>Оценка соответствия лифта</t>
  </si>
  <si>
    <t>Ремонт бензокосы</t>
  </si>
  <si>
    <t>Спецодежда</t>
  </si>
  <si>
    <t>Замена ламп освещения</t>
  </si>
  <si>
    <t>Замена выключателя</t>
  </si>
  <si>
    <t>Электронная отчетность</t>
  </si>
  <si>
    <t>Остекление</t>
  </si>
  <si>
    <t>Страхование автомобиля</t>
  </si>
  <si>
    <t>Техобслуживание автомобиля</t>
  </si>
  <si>
    <t>Ремонт подъезда</t>
  </si>
  <si>
    <t>Доставка песка</t>
  </si>
  <si>
    <t>Штраф ГИБДД</t>
  </si>
  <si>
    <t>Установка кабеля</t>
  </si>
  <si>
    <t>Изготовление и установка  лавочек</t>
  </si>
  <si>
    <t>Поверка водосчетчика</t>
  </si>
  <si>
    <t>БСС "Система Главбух"для упрощенки Интернет-версия,12мес.</t>
  </si>
  <si>
    <t>Монтаж кабель-каналов</t>
  </si>
  <si>
    <t>Замена расходников на бензокосу</t>
  </si>
  <si>
    <t>Ремонт принтера</t>
  </si>
  <si>
    <t>Периодическая проверка вентканалов и дымоходов</t>
  </si>
  <si>
    <t>Установка указательной таблички подъездов</t>
  </si>
  <si>
    <t>Ремонт инструмента</t>
  </si>
  <si>
    <t>Изгтовление ключей</t>
  </si>
  <si>
    <t>Износ спецодежды</t>
  </si>
  <si>
    <t>Замена элементов питания в ноутбуке</t>
  </si>
  <si>
    <t>Проведение вебинара</t>
  </si>
  <si>
    <t>Предоставление сведений из ЕГРН</t>
  </si>
  <si>
    <t>Изготовление ключа к домофону</t>
  </si>
  <si>
    <t>Вывоз снега</t>
  </si>
  <si>
    <t>Страхование от несчастных случаев</t>
  </si>
  <si>
    <t>ООО "Центр независимых исследований и судебных экспертиз"</t>
  </si>
  <si>
    <t>ООО "Городская касса"</t>
  </si>
  <si>
    <t>Акционерное общество "Страховое общество газовой промышленности"</t>
  </si>
  <si>
    <t>Услуги банка</t>
  </si>
  <si>
    <t>Прочие расходы</t>
  </si>
  <si>
    <t>Материальная помощь</t>
  </si>
  <si>
    <t>Госпошлина</t>
  </si>
  <si>
    <t>Итого:</t>
  </si>
  <si>
    <t xml:space="preserve"> Долг за управляющей компанией </t>
  </si>
  <si>
    <t>Задолженность по неплаттельщикам на 31.12.2018</t>
  </si>
  <si>
    <t>Содержание  и текущий ремонт общедомового имущества</t>
  </si>
  <si>
    <t>Остаток
денежных средств жителей оплаченных за 2017год</t>
  </si>
  <si>
    <t>Израсходованно</t>
  </si>
  <si>
    <t>Остаток
денежных средств жителей оплаченных за 2018год</t>
  </si>
  <si>
    <t>Услуги по санитарному содержанию</t>
  </si>
  <si>
    <t>Уборка мест общего пользования</t>
  </si>
  <si>
    <t>Уборка придомовой территории</t>
  </si>
  <si>
    <t>Уборка снега и привлечение техники</t>
  </si>
  <si>
    <t>Доставка песка, посыпка территории песком или смесью</t>
  </si>
  <si>
    <t>Выкашивание газонов</t>
  </si>
  <si>
    <t>Очистка помещений общего пользования (чердаки, подвалы) от мусора</t>
  </si>
  <si>
    <t>Вывоз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</si>
  <si>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</si>
  <si>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</si>
  <si>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</si>
  <si>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</si>
  <si>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</si>
  <si>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</si>
  <si>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</si>
  <si>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</si>
  <si>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</si>
  <si>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</si>
  <si>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</si>
  <si>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>Содержание МОП  и придомовой территории МКД</t>
  </si>
  <si>
    <t>Замена кранов ХВС, установка хомутов</t>
  </si>
  <si>
    <t>Замена светильников</t>
  </si>
  <si>
    <r>
      <t xml:space="preserve">Услуги по управлению многоквартирным домом </t>
    </r>
    <r>
      <rPr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</si>
</sst>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00"/>
  </numFmts>
  <fonts count="9">
    <font>
      <sz val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5">
    <xf numFmtId="0" fontId="0" fillId="0" borderId="0" xfId="0" applyAlignment="1">
      <alignment/>
    </xf>
    <xf numFmtId="0" fontId="1" fillId="0" borderId="0" xfId="0" applyAlignment="1">
      <alignment horizontal="left"/>
    </xf>
    <xf numFmtId="0" fontId="1" fillId="0" borderId="1" xfId="0" applyNumberFormat="1" applyFont="1" applyAlignment="1">
      <alignment horizontal="left" wrapText="1"/>
    </xf>
    <xf numFmtId="1" fontId="1" fillId="0" borderId="1" xfId="0" applyNumberFormat="1" applyFont="1" applyAlignment="1">
      <alignment horizontal="right" wrapText="1"/>
    </xf>
    <xf numFmtId="164" fontId="1" fillId="0" borderId="1" xfId="0" applyNumberFormat="1" applyFont="1" applyAlignment="1">
      <alignment horizontal="right" wrapText="1"/>
    </xf>
    <xf numFmtId="0" fontId="4" fillId="0" borderId="1" xfId="0" applyNumberFormat="1" applyFont="1" applyAlignment="1">
      <alignment horizontal="left" wrapText="1"/>
    </xf>
    <xf numFmtId="0" fontId="4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4" fontId="4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0" fontId="2" fillId="0" borderId="0" xfId="0" applyNumberFormat="1" applyAlignment="1">
      <alignment horizontal="left" wrapText="1"/>
    </xf>
    <xf numFmtId="0" fontId="3" fillId="2" borderId="2" xfId="0" applyNumberFormat="1" applyFont="1" applyBorder="1" applyAlignment="1">
      <alignment horizontal="center"/>
    </xf>
    <xf numFmtId="0" fontId="3" fillId="2" borderId="2" xfId="0" applyNumberFormat="1" applyFont="1" applyBorder="1" applyAlignment="1">
      <alignment wrapText="1"/>
    </xf>
    <xf numFmtId="0" fontId="3" fillId="2" borderId="2" xfId="0" applyNumberFormat="1" applyFont="1" applyBorder="1" applyAlignment="1">
      <alignment horizontal="center" wrapText="1"/>
    </xf>
    <xf numFmtId="4" fontId="1" fillId="0" borderId="0" xfId="0" applyNumberFormat="1" applyAlignment="1">
      <alignment horizontal="left"/>
    </xf>
    <xf numFmtId="4" fontId="4" fillId="0" borderId="0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1" fillId="0" borderId="1" xfId="0" applyBorder="1" applyAlignment="1">
      <alignment horizontal="right"/>
    </xf>
    <xf numFmtId="4" fontId="1" fillId="0" borderId="1" xfId="0" applyNumberFormat="1" applyBorder="1" applyAlignment="1">
      <alignment horizontal="right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0" fontId="1" fillId="0" borderId="1" xfId="0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2" fontId="1" fillId="0" borderId="0" xfId="0" applyNumberFormat="1" applyAlignment="1">
      <alignment horizontal="left"/>
    </xf>
    <xf numFmtId="4" fontId="4" fillId="0" borderId="1" xfId="0" applyNumberFormat="1" applyFont="1" applyAlignment="1">
      <alignment horizontal="right" wrapText="1"/>
    </xf>
    <xf numFmtId="0" fontId="1" fillId="0" borderId="1" xfId="0" applyNumberFormat="1" applyFont="1" applyAlignment="1">
      <alignment horizontal="right" wrapText="1"/>
    </xf>
    <xf numFmtId="0" fontId="1" fillId="0" borderId="3" xfId="0" applyNumberFormat="1" applyFont="1" applyBorder="1" applyAlignment="1">
      <alignment horizontal="center" wrapText="1"/>
    </xf>
    <xf numFmtId="0" fontId="6" fillId="3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ill="1" applyBorder="1" applyAlignment="1">
      <alignment horizontal="left"/>
    </xf>
    <xf numFmtId="0" fontId="1" fillId="0" borderId="4" xfId="0" applyNumberFormat="1" applyFont="1" applyBorder="1" applyAlignment="1">
      <alignment horizontal="center" wrapText="1"/>
    </xf>
    <xf numFmtId="0" fontId="1" fillId="0" borderId="1" xfId="0" applyNumberFormat="1" applyFont="1" applyAlignment="1">
      <alignment horizontal="center" wrapText="1"/>
    </xf>
    <xf numFmtId="4" fontId="4" fillId="4" borderId="1" xfId="0" applyNumberFormat="1" applyFont="1" applyFill="1" applyAlignment="1">
      <alignment horizontal="left" wrapText="1"/>
    </xf>
    <xf numFmtId="0" fontId="1" fillId="4" borderId="1" xfId="0" applyNumberFormat="1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left"/>
    </xf>
    <xf numFmtId="0" fontId="7" fillId="5" borderId="1" xfId="0" applyFont="1" applyFill="1" applyBorder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7" fillId="4" borderId="1" xfId="0" applyFont="1" applyFill="1" applyAlignment="1">
      <alignment vertical="top" wrapText="1"/>
    </xf>
    <xf numFmtId="0" fontId="1" fillId="4" borderId="1" xfId="0" applyNumberFormat="1" applyFont="1" applyFill="1" applyAlignment="1">
      <alignment horizontal="left" wrapText="1"/>
    </xf>
    <xf numFmtId="0" fontId="7" fillId="4" borderId="1" xfId="0" applyFont="1" applyFill="1" applyAlignment="1">
      <alignment horizontal="left" vertical="top" wrapText="1"/>
    </xf>
    <xf numFmtId="0" fontId="1" fillId="3" borderId="1" xfId="0" applyNumberFormat="1" applyFont="1" applyFill="1" applyAlignment="1">
      <alignment horizontal="left" wrapText="1"/>
    </xf>
    <xf numFmtId="0" fontId="1" fillId="0" borderId="0" xfId="0" applyAlignment="1">
      <alignment horizontal="center"/>
    </xf>
    <xf numFmtId="0" fontId="2" fillId="0" borderId="0" xfId="0" applyNumberFormat="1" applyAlignment="1">
      <alignment horizontal="center" wrapText="1"/>
    </xf>
    <xf numFmtId="4" fontId="2" fillId="0" borderId="0" xfId="0" applyNumberFormat="1" applyAlignment="1">
      <alignment horizontal="right" wrapText="1"/>
    </xf>
    <xf numFmtId="0" fontId="1" fillId="0" borderId="0" xfId="0" applyNumberFormat="1" applyFont="1" applyAlignment="1">
      <alignment horizontal="left" wrapText="1"/>
    </xf>
    <xf numFmtId="0" fontId="6" fillId="3" borderId="1" xfId="0" applyFont="1" applyFill="1" applyAlignment="1">
      <alignment horizontal="left" wrapText="1"/>
    </xf>
    <xf numFmtId="0" fontId="1" fillId="0" borderId="1" xfId="0" applyFill="1" applyBorder="1" applyAlignment="1">
      <alignment horizontal="left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3" fillId="6" borderId="2" xfId="0" applyNumberFormat="1" applyFont="1" applyFill="1" applyBorder="1" applyAlignment="1">
      <alignment wrapText="1"/>
    </xf>
    <xf numFmtId="0" fontId="1" fillId="0" borderId="1" xfId="0" applyNumberFormat="1" applyFont="1" applyFill="1" applyAlignment="1">
      <alignment horizontal="left" wrapText="1"/>
    </xf>
    <xf numFmtId="0" fontId="1" fillId="0" borderId="1" xfId="0" applyNumberFormat="1" applyFont="1" applyFill="1" applyAlignment="1">
      <alignment horizontal="left" wrapText="1"/>
    </xf>
    <xf numFmtId="4" fontId="3" fillId="2" borderId="1" xfId="0" applyNumberFormat="1" applyFont="1" applyBorder="1" applyAlignment="1">
      <alignment wrapText="1"/>
    </xf>
    <xf numFmtId="0" fontId="6" fillId="3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2" fillId="0" borderId="0" xfId="0" applyNumberFormat="1" applyAlignment="1">
      <alignment horizontal="left"/>
    </xf>
    <xf numFmtId="0" fontId="3" fillId="6" borderId="2" xfId="0" applyNumberFormat="1" applyFont="1" applyFill="1" applyBorder="1" applyAlignment="1">
      <alignment horizontal="left"/>
    </xf>
    <xf numFmtId="0" fontId="3" fillId="6" borderId="5" xfId="0" applyNumberFormat="1" applyFont="1" applyFill="1" applyBorder="1" applyAlignment="1">
      <alignment horizontal="left"/>
    </xf>
    <xf numFmtId="0" fontId="3" fillId="6" borderId="2" xfId="0" applyNumberFormat="1" applyFont="1" applyFill="1" applyBorder="1" applyAlignment="1">
      <alignment horizontal="left" wrapText="1"/>
    </xf>
    <xf numFmtId="0" fontId="3" fillId="6" borderId="5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5F2D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138"/>
  <sheetViews>
    <sheetView tabSelected="1" workbookViewId="0" topLeftCell="B1">
      <selection activeCell="D1" sqref="D1:G16384"/>
    </sheetView>
  </sheetViews>
  <sheetFormatPr defaultColWidth="9.33203125" defaultRowHeight="11.25"/>
  <cols>
    <col min="1" max="1" width="11.5" style="44" hidden="1" customWidth="1"/>
    <col min="2" max="2" width="90" style="1" customWidth="1"/>
    <col min="3" max="3" width="24.66015625" style="1" customWidth="1"/>
    <col min="4" max="4" width="15.16015625" style="0" customWidth="1"/>
    <col min="5" max="5" width="17.5" style="0" customWidth="1"/>
    <col min="6" max="6" width="20.33203125" style="0" customWidth="1"/>
    <col min="7" max="7" width="14.66015625" style="0" customWidth="1"/>
    <col min="8" max="8" width="10.66015625" style="0" customWidth="1"/>
    <col min="9" max="9" width="22" style="0" customWidth="1"/>
    <col min="10" max="16384" width="10.66015625" style="0" customWidth="1"/>
  </cols>
  <sheetData>
    <row r="2" spans="1:3" s="1" customFormat="1" ht="18.75" customHeight="1">
      <c r="A2" s="63" t="s">
        <v>0</v>
      </c>
      <c r="B2" s="63"/>
      <c r="C2" s="63"/>
    </row>
    <row r="3" spans="1:3" s="1" customFormat="1" ht="18.75" customHeight="1">
      <c r="A3" s="63" t="s">
        <v>1</v>
      </c>
      <c r="B3" s="63"/>
      <c r="C3" s="63"/>
    </row>
    <row r="4" spans="1:3" s="1" customFormat="1" ht="15.75" customHeight="1">
      <c r="A4" s="64" t="s">
        <v>2</v>
      </c>
      <c r="B4" s="64"/>
      <c r="C4" s="64"/>
    </row>
    <row r="5" spans="1:3" s="1" customFormat="1" ht="30.75" customHeight="1">
      <c r="A5" s="64" t="s">
        <v>3</v>
      </c>
      <c r="B5" s="64"/>
      <c r="C5" s="64"/>
    </row>
    <row r="6" ht="18.75" customHeight="1"/>
    <row r="7" spans="1:3" s="1" customFormat="1" ht="18.75" customHeight="1">
      <c r="A7" s="58" t="s">
        <v>4</v>
      </c>
      <c r="B7" s="58"/>
      <c r="C7" s="58"/>
    </row>
    <row r="9" spans="1:3" s="1" customFormat="1" ht="15.75" customHeight="1">
      <c r="A9" s="11"/>
      <c r="B9" s="59" t="s">
        <v>5</v>
      </c>
      <c r="C9" s="60"/>
    </row>
    <row r="10" spans="1:3" s="1" customFormat="1" ht="15.75" customHeight="1">
      <c r="A10" s="34"/>
      <c r="B10" s="2" t="s">
        <v>6</v>
      </c>
      <c r="C10" s="3">
        <v>9</v>
      </c>
    </row>
    <row r="11" spans="1:3" s="1" customFormat="1" ht="15.75" customHeight="1">
      <c r="A11" s="34"/>
      <c r="B11" s="2" t="s">
        <v>7</v>
      </c>
      <c r="C11" s="3">
        <v>1</v>
      </c>
    </row>
    <row r="12" spans="1:3" s="1" customFormat="1" ht="15.75" customHeight="1">
      <c r="A12" s="34"/>
      <c r="B12" s="2" t="s">
        <v>8</v>
      </c>
      <c r="C12" s="3">
        <v>36</v>
      </c>
    </row>
    <row r="13" spans="1:3" s="1" customFormat="1" ht="15.75" customHeight="1">
      <c r="A13" s="34"/>
      <c r="B13" s="2" t="s">
        <v>9</v>
      </c>
      <c r="C13" s="4">
        <v>4054.3</v>
      </c>
    </row>
    <row r="14" spans="1:3" s="1" customFormat="1" ht="15.75" customHeight="1">
      <c r="A14" s="13"/>
      <c r="B14" s="61" t="s">
        <v>10</v>
      </c>
      <c r="C14" s="62"/>
    </row>
    <row r="15" spans="1:3" s="1" customFormat="1" ht="15.75" customHeight="1">
      <c r="A15" s="34"/>
      <c r="B15" s="5" t="s">
        <v>106</v>
      </c>
      <c r="C15" s="26">
        <v>70965.02</v>
      </c>
    </row>
    <row r="16" spans="1:7" s="1" customFormat="1" ht="81" customHeight="1">
      <c r="A16" s="34"/>
      <c r="B16" s="5"/>
      <c r="C16" s="6"/>
      <c r="D16" s="16" t="s">
        <v>108</v>
      </c>
      <c r="E16" s="17" t="s">
        <v>16</v>
      </c>
      <c r="F16" s="17" t="s">
        <v>109</v>
      </c>
      <c r="G16" s="16" t="s">
        <v>110</v>
      </c>
    </row>
    <row r="17" spans="1:9" s="1" customFormat="1" ht="15.75" customHeight="1">
      <c r="A17" s="34"/>
      <c r="B17" s="2" t="s">
        <v>107</v>
      </c>
      <c r="C17" s="27">
        <v>416973.66</v>
      </c>
      <c r="D17" s="18">
        <v>4354.44</v>
      </c>
      <c r="E17" s="19">
        <v>431706.11</v>
      </c>
      <c r="F17" s="19">
        <f>C25</f>
        <v>316884.16</v>
      </c>
      <c r="G17" s="19">
        <f>D17+E17-F17</f>
        <v>119176.39000000001</v>
      </c>
      <c r="I17" s="25"/>
    </row>
    <row r="18" spans="1:9" s="1" customFormat="1" ht="15.75" customHeight="1">
      <c r="A18" s="34">
        <v>21</v>
      </c>
      <c r="B18" s="2" t="s">
        <v>14</v>
      </c>
      <c r="C18" s="7">
        <v>86295.6</v>
      </c>
      <c r="D18" s="18">
        <v>901.18</v>
      </c>
      <c r="E18" s="19">
        <v>89344.58</v>
      </c>
      <c r="F18" s="20">
        <f>C132</f>
        <v>86980.44</v>
      </c>
      <c r="G18" s="19">
        <f>D18+E18-F18</f>
        <v>3265.3199999999924</v>
      </c>
      <c r="I18" s="25"/>
    </row>
    <row r="19" spans="1:9" s="1" customFormat="1" ht="15.75" customHeight="1">
      <c r="A19" s="34">
        <v>22</v>
      </c>
      <c r="B19" s="2" t="s">
        <v>12</v>
      </c>
      <c r="C19" s="7">
        <v>34882.7</v>
      </c>
      <c r="D19" s="18">
        <v>364.28</v>
      </c>
      <c r="E19" s="19">
        <v>36115.17</v>
      </c>
      <c r="F19" s="21">
        <f>C135</f>
        <v>79831.21</v>
      </c>
      <c r="G19" s="19">
        <f>D19+E19-F19</f>
        <v>-43351.76000000001</v>
      </c>
      <c r="I19" s="25"/>
    </row>
    <row r="20" spans="1:9" s="1" customFormat="1" ht="15.75" customHeight="1">
      <c r="A20" s="34">
        <v>23</v>
      </c>
      <c r="B20" s="2" t="s">
        <v>11</v>
      </c>
      <c r="C20" s="7">
        <v>2228.36</v>
      </c>
      <c r="D20" s="22">
        <v>23.27</v>
      </c>
      <c r="E20" s="19">
        <v>2307.09</v>
      </c>
      <c r="F20" s="21">
        <f>C136</f>
        <v>5096.41</v>
      </c>
      <c r="G20" s="19">
        <f>D20+E20-F20</f>
        <v>-2766.0499999999997</v>
      </c>
      <c r="I20" s="25"/>
    </row>
    <row r="21" spans="1:9" s="1" customFormat="1" ht="15.75" customHeight="1">
      <c r="A21" s="34">
        <v>24</v>
      </c>
      <c r="B21" s="2" t="s">
        <v>13</v>
      </c>
      <c r="C21" s="7">
        <v>2309.4</v>
      </c>
      <c r="D21" s="22">
        <v>24.12</v>
      </c>
      <c r="E21" s="19">
        <v>2391</v>
      </c>
      <c r="F21" s="21">
        <f>C137</f>
        <v>2663.95</v>
      </c>
      <c r="G21" s="19">
        <f>D21+E21-F21</f>
        <v>-248.82999999999993</v>
      </c>
      <c r="I21" s="25"/>
    </row>
    <row r="22" spans="1:7" s="1" customFormat="1" ht="15.75" customHeight="1">
      <c r="A22" s="34"/>
      <c r="B22" s="5" t="s">
        <v>15</v>
      </c>
      <c r="C22" s="8">
        <f>SUM(C17:C21)</f>
        <v>542689.72</v>
      </c>
      <c r="D22" s="23">
        <f>SUM(D17:D21)</f>
        <v>5667.29</v>
      </c>
      <c r="E22" s="24">
        <f>SUM(E17:E21)</f>
        <v>561863.95</v>
      </c>
      <c r="F22" s="24">
        <f>SUM(F17:F21)</f>
        <v>491456.17</v>
      </c>
      <c r="G22" s="24">
        <f>SUM(G17:G21)</f>
        <v>76075.06999999999</v>
      </c>
    </row>
    <row r="23" spans="1:6" s="1" customFormat="1" ht="15.75" customHeight="1">
      <c r="A23" s="34"/>
      <c r="B23" s="5" t="s">
        <v>16</v>
      </c>
      <c r="C23" s="8">
        <v>561863.95</v>
      </c>
      <c r="F23" s="14"/>
    </row>
    <row r="24" spans="1:4" s="1" customFormat="1" ht="15.75" customHeight="1">
      <c r="A24" s="12"/>
      <c r="B24" s="52" t="s">
        <v>17</v>
      </c>
      <c r="C24" s="55">
        <f>C25+C135+C136+C137+C132</f>
        <v>491456.17</v>
      </c>
      <c r="D24" s="15"/>
    </row>
    <row r="25" spans="1:3" s="1" customFormat="1" ht="15.75" customHeight="1">
      <c r="A25" s="34"/>
      <c r="B25" s="5" t="s">
        <v>18</v>
      </c>
      <c r="C25" s="8">
        <f>C26+C50+C96</f>
        <v>316884.16</v>
      </c>
    </row>
    <row r="26" spans="1:5" s="1" customFormat="1" ht="15.75" customHeight="1">
      <c r="A26" s="28">
        <v>1</v>
      </c>
      <c r="B26" s="29" t="s">
        <v>111</v>
      </c>
      <c r="C26" s="8">
        <f>C27+C33+C35+C38+C40+C44+C46</f>
        <v>214633.27999999997</v>
      </c>
      <c r="E26" s="14"/>
    </row>
    <row r="27" spans="1:3" s="1" customFormat="1" ht="15.75" customHeight="1">
      <c r="A27" s="30">
        <v>1</v>
      </c>
      <c r="B27" s="31" t="s">
        <v>112</v>
      </c>
      <c r="C27" s="8">
        <f>SUM(C28:C32)</f>
        <v>77720.48</v>
      </c>
    </row>
    <row r="28" spans="1:3" s="1" customFormat="1" ht="15.75" customHeight="1" hidden="1">
      <c r="A28" s="34">
        <v>1</v>
      </c>
      <c r="B28" s="2" t="s">
        <v>28</v>
      </c>
      <c r="C28" s="9">
        <v>521.17</v>
      </c>
    </row>
    <row r="29" spans="1:3" s="1" customFormat="1" ht="15.75" customHeight="1" hidden="1">
      <c r="A29" s="34">
        <v>1</v>
      </c>
      <c r="B29" s="2" t="s">
        <v>30</v>
      </c>
      <c r="C29" s="7">
        <v>76919.75</v>
      </c>
    </row>
    <row r="30" spans="1:3" s="1" customFormat="1" ht="15.75" customHeight="1" hidden="1">
      <c r="A30" s="34">
        <v>1</v>
      </c>
      <c r="B30" s="2" t="s">
        <v>89</v>
      </c>
      <c r="C30" s="9">
        <v>1.72</v>
      </c>
    </row>
    <row r="31" spans="1:3" s="1" customFormat="1" ht="15.75" customHeight="1" hidden="1">
      <c r="A31" s="34">
        <v>1</v>
      </c>
      <c r="B31" s="2" t="s">
        <v>94</v>
      </c>
      <c r="C31" s="9">
        <v>2.58</v>
      </c>
    </row>
    <row r="32" spans="1:3" s="1" customFormat="1" ht="15.75" customHeight="1" hidden="1">
      <c r="A32" s="34">
        <v>1</v>
      </c>
      <c r="B32" s="2" t="s">
        <v>102</v>
      </c>
      <c r="C32" s="9">
        <v>275.26</v>
      </c>
    </row>
    <row r="33" spans="1:3" s="1" customFormat="1" ht="15.75" customHeight="1">
      <c r="A33" s="30">
        <v>2</v>
      </c>
      <c r="B33" s="31" t="s">
        <v>113</v>
      </c>
      <c r="C33" s="8">
        <f>SUM(C34)</f>
        <v>73919.75</v>
      </c>
    </row>
    <row r="34" spans="1:3" s="1" customFormat="1" ht="15.75" customHeight="1" hidden="1">
      <c r="A34" s="33">
        <v>2</v>
      </c>
      <c r="B34" s="47" t="s">
        <v>30</v>
      </c>
      <c r="C34" s="7">
        <v>73919.75</v>
      </c>
    </row>
    <row r="35" spans="1:3" s="1" customFormat="1" ht="15.75" customHeight="1">
      <c r="A35" s="30">
        <v>3</v>
      </c>
      <c r="B35" s="31" t="s">
        <v>114</v>
      </c>
      <c r="C35" s="8">
        <f>SUM(C36:C37)</f>
        <v>611.3299999999999</v>
      </c>
    </row>
    <row r="36" spans="1:3" s="1" customFormat="1" ht="15.75" customHeight="1" hidden="1">
      <c r="A36" s="34">
        <v>3</v>
      </c>
      <c r="B36" s="2" t="s">
        <v>57</v>
      </c>
      <c r="C36" s="9">
        <v>379.52</v>
      </c>
    </row>
    <row r="37" spans="1:3" s="1" customFormat="1" ht="15.75" customHeight="1" hidden="1">
      <c r="A37" s="34">
        <v>3</v>
      </c>
      <c r="B37" s="2" t="s">
        <v>95</v>
      </c>
      <c r="C37" s="9">
        <v>231.81</v>
      </c>
    </row>
    <row r="38" spans="1:3" s="1" customFormat="1" ht="15.75" customHeight="1">
      <c r="A38" s="30">
        <v>4</v>
      </c>
      <c r="B38" s="31" t="s">
        <v>115</v>
      </c>
      <c r="C38" s="8">
        <f>SUM(C39)</f>
        <v>172.95</v>
      </c>
    </row>
    <row r="39" spans="1:3" s="1" customFormat="1" ht="15.75" customHeight="1" hidden="1">
      <c r="A39" s="34">
        <v>4</v>
      </c>
      <c r="B39" s="2" t="s">
        <v>77</v>
      </c>
      <c r="C39" s="9">
        <v>172.95</v>
      </c>
    </row>
    <row r="40" spans="1:3" s="1" customFormat="1" ht="15.75" customHeight="1">
      <c r="A40" s="30">
        <v>5</v>
      </c>
      <c r="B40" s="32" t="s">
        <v>116</v>
      </c>
      <c r="C40" s="8">
        <f>SUM(C41:C43)</f>
        <v>3111.08</v>
      </c>
    </row>
    <row r="41" spans="1:3" s="1" customFormat="1" ht="15.75" customHeight="1" hidden="1">
      <c r="A41" s="34">
        <v>5</v>
      </c>
      <c r="B41" s="2" t="s">
        <v>30</v>
      </c>
      <c r="C41" s="7">
        <v>3000</v>
      </c>
    </row>
    <row r="42" spans="1:3" s="1" customFormat="1" ht="15.75" customHeight="1" hidden="1">
      <c r="A42" s="34">
        <v>5</v>
      </c>
      <c r="B42" s="2" t="s">
        <v>68</v>
      </c>
      <c r="C42" s="9">
        <v>48.69</v>
      </c>
    </row>
    <row r="43" spans="1:3" s="1" customFormat="1" ht="15.75" customHeight="1" hidden="1">
      <c r="A43" s="34">
        <v>5</v>
      </c>
      <c r="B43" s="2" t="s">
        <v>84</v>
      </c>
      <c r="C43" s="9">
        <v>62.39</v>
      </c>
    </row>
    <row r="44" spans="1:3" s="1" customFormat="1" ht="15.75" customHeight="1">
      <c r="A44" s="30">
        <v>6</v>
      </c>
      <c r="B44" s="32" t="s">
        <v>117</v>
      </c>
      <c r="C44" s="8">
        <f>SUM(C45)</f>
        <v>2940.9</v>
      </c>
    </row>
    <row r="45" spans="1:5" s="1" customFormat="1" ht="15.75" customHeight="1" hidden="1">
      <c r="A45" s="30">
        <v>6</v>
      </c>
      <c r="B45" s="49" t="s">
        <v>117</v>
      </c>
      <c r="C45" s="7">
        <v>2940.9</v>
      </c>
      <c r="E45" s="50" t="s">
        <v>101</v>
      </c>
    </row>
    <row r="46" spans="1:3" s="1" customFormat="1" ht="15.75" customHeight="1">
      <c r="A46" s="30">
        <v>7</v>
      </c>
      <c r="B46" s="31" t="s">
        <v>118</v>
      </c>
      <c r="C46" s="8">
        <f>SUM(C47:C49)</f>
        <v>56156.79</v>
      </c>
    </row>
    <row r="47" spans="1:3" s="1" customFormat="1" ht="15.75" customHeight="1" hidden="1">
      <c r="A47" s="34">
        <v>7</v>
      </c>
      <c r="B47" s="2" t="s">
        <v>33</v>
      </c>
      <c r="C47" s="7">
        <v>49994.54</v>
      </c>
    </row>
    <row r="48" spans="1:3" s="1" customFormat="1" ht="15.75" customHeight="1" hidden="1">
      <c r="A48" s="34">
        <v>7</v>
      </c>
      <c r="B48" s="2" t="s">
        <v>35</v>
      </c>
      <c r="C48" s="7">
        <v>6160.23</v>
      </c>
    </row>
    <row r="49" spans="1:3" s="1" customFormat="1" ht="15.75" customHeight="1" hidden="1">
      <c r="A49" s="34">
        <v>7</v>
      </c>
      <c r="B49" s="2" t="s">
        <v>60</v>
      </c>
      <c r="C49" s="9">
        <v>2.02</v>
      </c>
    </row>
    <row r="50" spans="1:3" s="1" customFormat="1" ht="15.75" customHeight="1">
      <c r="A50" s="34">
        <v>8</v>
      </c>
      <c r="B50" s="48" t="s">
        <v>119</v>
      </c>
      <c r="C50" s="8">
        <f>C51+C53+C57+C74+C76+C79+C81</f>
        <v>69001.39000000001</v>
      </c>
    </row>
    <row r="51" spans="1:3" s="1" customFormat="1" ht="31.5" customHeight="1">
      <c r="A51" s="34">
        <v>8</v>
      </c>
      <c r="B51" s="35" t="s">
        <v>120</v>
      </c>
      <c r="C51" s="8">
        <f>SUM(C52)</f>
        <v>23029.21</v>
      </c>
    </row>
    <row r="52" spans="1:9" s="1" customFormat="1" ht="15.75" customHeight="1">
      <c r="A52" s="34">
        <v>8</v>
      </c>
      <c r="B52" s="2" t="s">
        <v>76</v>
      </c>
      <c r="C52" s="7">
        <v>23029.21</v>
      </c>
      <c r="E52" s="51"/>
      <c r="I52" s="14"/>
    </row>
    <row r="53" spans="1:3" s="1" customFormat="1" ht="17.25" customHeight="1">
      <c r="A53" s="34">
        <v>8</v>
      </c>
      <c r="B53" s="35" t="s">
        <v>130</v>
      </c>
      <c r="C53" s="9">
        <f>SUM(C54:C56)</f>
        <v>16098.06</v>
      </c>
    </row>
    <row r="54" spans="1:5" s="1" customFormat="1" ht="17.25" customHeight="1">
      <c r="A54" s="34">
        <v>8</v>
      </c>
      <c r="B54" s="2" t="s">
        <v>63</v>
      </c>
      <c r="C54" s="9">
        <v>9527.13</v>
      </c>
      <c r="E54" s="50"/>
    </row>
    <row r="55" spans="1:3" s="1" customFormat="1" ht="17.25" customHeight="1">
      <c r="A55" s="34">
        <v>8</v>
      </c>
      <c r="B55" s="2" t="s">
        <v>80</v>
      </c>
      <c r="C55" s="7">
        <v>6336.93</v>
      </c>
    </row>
    <row r="56" spans="1:3" s="1" customFormat="1" ht="17.25" customHeight="1">
      <c r="A56" s="34">
        <v>8</v>
      </c>
      <c r="B56" s="2" t="s">
        <v>87</v>
      </c>
      <c r="C56" s="9">
        <v>234</v>
      </c>
    </row>
    <row r="57" spans="1:6" s="1" customFormat="1" ht="15.75" customHeight="1">
      <c r="A57" s="34">
        <v>9</v>
      </c>
      <c r="B57" s="36" t="s">
        <v>121</v>
      </c>
      <c r="C57" s="8">
        <f>C58+C60+C65+C67</f>
        <v>6036.200000000001</v>
      </c>
      <c r="F57" s="14"/>
    </row>
    <row r="58" spans="1:3" s="1" customFormat="1" ht="15.75" customHeight="1">
      <c r="A58" s="34">
        <v>9</v>
      </c>
      <c r="B58" s="37" t="s">
        <v>122</v>
      </c>
      <c r="C58" s="8">
        <f>SUM(C59)</f>
        <v>430</v>
      </c>
    </row>
    <row r="59" spans="1:3" s="1" customFormat="1" ht="15.75" customHeight="1">
      <c r="A59" s="34">
        <v>9</v>
      </c>
      <c r="B59" s="2" t="s">
        <v>51</v>
      </c>
      <c r="C59" s="9">
        <v>430</v>
      </c>
    </row>
    <row r="60" spans="1:3" s="1" customFormat="1" ht="15.75" customHeight="1">
      <c r="A60" s="34">
        <v>10</v>
      </c>
      <c r="B60" s="38" t="s">
        <v>123</v>
      </c>
      <c r="C60" s="8">
        <f>SUM(C61:C64)</f>
        <v>1040.5</v>
      </c>
    </row>
    <row r="61" spans="1:3" s="1" customFormat="1" ht="15.75" customHeight="1">
      <c r="A61" s="34">
        <v>10</v>
      </c>
      <c r="B61" s="2" t="s">
        <v>61</v>
      </c>
      <c r="C61" s="9">
        <v>205.88</v>
      </c>
    </row>
    <row r="62" spans="1:3" s="1" customFormat="1" ht="15.75" customHeight="1">
      <c r="A62" s="34">
        <v>10</v>
      </c>
      <c r="B62" s="2" t="s">
        <v>64</v>
      </c>
      <c r="C62" s="9">
        <v>206.1</v>
      </c>
    </row>
    <row r="63" spans="1:4" s="1" customFormat="1" ht="15.75" customHeight="1">
      <c r="A63" s="34">
        <v>10</v>
      </c>
      <c r="B63" s="2" t="s">
        <v>131</v>
      </c>
      <c r="C63" s="9">
        <v>606.83</v>
      </c>
      <c r="D63" s="25"/>
    </row>
    <row r="64" spans="1:3" s="1" customFormat="1" ht="15.75" customHeight="1">
      <c r="A64" s="34">
        <v>10</v>
      </c>
      <c r="B64" s="2" t="s">
        <v>81</v>
      </c>
      <c r="C64" s="9">
        <v>21.69</v>
      </c>
    </row>
    <row r="65" spans="1:3" s="1" customFormat="1" ht="15.75" customHeight="1">
      <c r="A65" s="34">
        <v>11</v>
      </c>
      <c r="B65" s="39" t="s">
        <v>124</v>
      </c>
      <c r="C65" s="8">
        <f>SUM(C66)</f>
        <v>2442.85</v>
      </c>
    </row>
    <row r="66" spans="1:3" s="1" customFormat="1" ht="15.75" customHeight="1">
      <c r="A66" s="34">
        <v>11</v>
      </c>
      <c r="B66" s="2" t="s">
        <v>23</v>
      </c>
      <c r="C66" s="7">
        <v>2442.85</v>
      </c>
    </row>
    <row r="67" spans="1:3" s="1" customFormat="1" ht="15.75" customHeight="1">
      <c r="A67" s="34">
        <v>12</v>
      </c>
      <c r="B67" s="39" t="s">
        <v>125</v>
      </c>
      <c r="C67" s="8">
        <f>SUM(C68:C73)</f>
        <v>2122.8500000000004</v>
      </c>
    </row>
    <row r="68" spans="1:3" s="1" customFormat="1" ht="30.75" customHeight="1">
      <c r="A68" s="34">
        <v>12</v>
      </c>
      <c r="B68" s="2" t="s">
        <v>59</v>
      </c>
      <c r="C68" s="9">
        <v>0.82</v>
      </c>
    </row>
    <row r="69" spans="1:3" s="1" customFormat="1" ht="15.75" customHeight="1">
      <c r="A69" s="34">
        <v>12</v>
      </c>
      <c r="B69" s="2" t="s">
        <v>132</v>
      </c>
      <c r="C69" s="9">
        <v>718.25</v>
      </c>
    </row>
    <row r="70" spans="1:3" s="1" customFormat="1" ht="15.75" customHeight="1">
      <c r="A70" s="34">
        <v>12</v>
      </c>
      <c r="B70" s="2" t="s">
        <v>70</v>
      </c>
      <c r="C70" s="9">
        <v>217.01</v>
      </c>
    </row>
    <row r="71" spans="1:3" s="1" customFormat="1" ht="15.75" customHeight="1">
      <c r="A71" s="34">
        <v>12</v>
      </c>
      <c r="B71" s="2" t="s">
        <v>71</v>
      </c>
      <c r="C71" s="9">
        <v>418.47</v>
      </c>
    </row>
    <row r="72" spans="1:3" s="1" customFormat="1" ht="15.75" customHeight="1">
      <c r="A72" s="34">
        <v>12</v>
      </c>
      <c r="B72" s="2" t="s">
        <v>79</v>
      </c>
      <c r="C72" s="9">
        <v>47.72</v>
      </c>
    </row>
    <row r="73" spans="1:3" s="1" customFormat="1" ht="15.75" customHeight="1">
      <c r="A73" s="34">
        <v>12</v>
      </c>
      <c r="B73" s="2" t="s">
        <v>83</v>
      </c>
      <c r="C73" s="9">
        <v>720.58</v>
      </c>
    </row>
    <row r="74" spans="1:3" s="1" customFormat="1" ht="15.75" customHeight="1">
      <c r="A74" s="34">
        <v>13</v>
      </c>
      <c r="B74" s="40" t="s">
        <v>126</v>
      </c>
      <c r="C74" s="8">
        <f>SUM(C75)</f>
        <v>4362.9</v>
      </c>
    </row>
    <row r="75" spans="1:3" s="1" customFormat="1" ht="15.75" customHeight="1">
      <c r="A75" s="34">
        <v>13</v>
      </c>
      <c r="B75" s="2" t="s">
        <v>21</v>
      </c>
      <c r="C75" s="7">
        <v>4362.9</v>
      </c>
    </row>
    <row r="76" spans="1:3" s="1" customFormat="1" ht="15.75" customHeight="1">
      <c r="A76" s="34">
        <v>14</v>
      </c>
      <c r="B76" s="40" t="s">
        <v>127</v>
      </c>
      <c r="C76" s="8">
        <f>SUM(C77:C78)</f>
        <v>867.43</v>
      </c>
    </row>
    <row r="77" spans="1:3" s="1" customFormat="1" ht="15.75" customHeight="1">
      <c r="A77" s="34">
        <v>14</v>
      </c>
      <c r="B77" s="2" t="s">
        <v>40</v>
      </c>
      <c r="C77" s="9">
        <v>3.43</v>
      </c>
    </row>
    <row r="78" spans="1:3" s="1" customFormat="1" ht="15.75" customHeight="1">
      <c r="A78" s="34">
        <v>14</v>
      </c>
      <c r="B78" s="2" t="s">
        <v>86</v>
      </c>
      <c r="C78" s="9">
        <v>864</v>
      </c>
    </row>
    <row r="79" spans="1:3" s="1" customFormat="1" ht="15.75" customHeight="1">
      <c r="A79" s="34">
        <v>15</v>
      </c>
      <c r="B79" s="41" t="s">
        <v>128</v>
      </c>
      <c r="C79" s="8">
        <f>SUM(C80)</f>
        <v>2681.87</v>
      </c>
    </row>
    <row r="80" spans="1:3" s="1" customFormat="1" ht="15.75" customHeight="1">
      <c r="A80" s="34">
        <v>15</v>
      </c>
      <c r="B80" s="2" t="s">
        <v>73</v>
      </c>
      <c r="C80" s="7">
        <v>2681.87</v>
      </c>
    </row>
    <row r="81" spans="1:3" s="1" customFormat="1" ht="15.75" customHeight="1">
      <c r="A81" s="34">
        <v>17</v>
      </c>
      <c r="B81" s="42" t="s">
        <v>129</v>
      </c>
      <c r="C81" s="8">
        <f>SUM(C82:C95)</f>
        <v>15925.720000000001</v>
      </c>
    </row>
    <row r="82" spans="1:3" s="1" customFormat="1" ht="15.75" customHeight="1" hidden="1">
      <c r="A82" s="34">
        <v>17</v>
      </c>
      <c r="B82" s="2" t="s">
        <v>20</v>
      </c>
      <c r="C82" s="9">
        <v>24.47</v>
      </c>
    </row>
    <row r="83" spans="1:3" s="1" customFormat="1" ht="15.75" customHeight="1" hidden="1">
      <c r="A83" s="34">
        <v>17</v>
      </c>
      <c r="B83" s="2" t="s">
        <v>25</v>
      </c>
      <c r="C83" s="9">
        <v>371.83</v>
      </c>
    </row>
    <row r="84" spans="1:3" s="1" customFormat="1" ht="15.75" customHeight="1" hidden="1">
      <c r="A84" s="34">
        <v>17</v>
      </c>
      <c r="B84" s="2" t="s">
        <v>29</v>
      </c>
      <c r="C84" s="9">
        <v>496.7</v>
      </c>
    </row>
    <row r="85" spans="1:3" s="1" customFormat="1" ht="15.75" customHeight="1" hidden="1">
      <c r="A85" s="34">
        <v>17</v>
      </c>
      <c r="B85" s="2" t="s">
        <v>37</v>
      </c>
      <c r="C85" s="9">
        <v>918.53</v>
      </c>
    </row>
    <row r="86" spans="1:3" s="1" customFormat="1" ht="15.75" customHeight="1" hidden="1">
      <c r="A86" s="34">
        <v>17</v>
      </c>
      <c r="B86" s="2" t="s">
        <v>38</v>
      </c>
      <c r="C86" s="7">
        <v>8199.16</v>
      </c>
    </row>
    <row r="87" spans="1:3" s="1" customFormat="1" ht="15.75" customHeight="1" hidden="1">
      <c r="A87" s="34">
        <v>17</v>
      </c>
      <c r="B87" s="2" t="s">
        <v>39</v>
      </c>
      <c r="C87" s="7">
        <v>1374.96</v>
      </c>
    </row>
    <row r="88" spans="1:3" s="1" customFormat="1" ht="15.75" customHeight="1" hidden="1">
      <c r="A88" s="34">
        <v>17</v>
      </c>
      <c r="B88" s="2" t="s">
        <v>41</v>
      </c>
      <c r="C88" s="9">
        <v>425.91</v>
      </c>
    </row>
    <row r="89" spans="1:3" s="1" customFormat="1" ht="15.75" customHeight="1" hidden="1">
      <c r="A89" s="34">
        <v>17</v>
      </c>
      <c r="B89" s="2" t="s">
        <v>45</v>
      </c>
      <c r="C89" s="7">
        <v>2126</v>
      </c>
    </row>
    <row r="90" spans="1:3" s="1" customFormat="1" ht="15.75" customHeight="1" hidden="1">
      <c r="A90" s="34">
        <v>17</v>
      </c>
      <c r="B90" s="2" t="s">
        <v>50</v>
      </c>
      <c r="C90" s="9">
        <v>378.16</v>
      </c>
    </row>
    <row r="91" spans="1:3" s="1" customFormat="1" ht="15.75" customHeight="1" hidden="1">
      <c r="A91" s="34">
        <v>17</v>
      </c>
      <c r="B91" s="2" t="s">
        <v>55</v>
      </c>
      <c r="C91" s="7">
        <v>1246</v>
      </c>
    </row>
    <row r="92" spans="1:3" s="1" customFormat="1" ht="15.75" customHeight="1" hidden="1">
      <c r="A92" s="34">
        <v>17</v>
      </c>
      <c r="B92" s="2" t="s">
        <v>69</v>
      </c>
      <c r="C92" s="9">
        <v>15.22</v>
      </c>
    </row>
    <row r="93" spans="1:3" s="1" customFormat="1" ht="15.75" customHeight="1" hidden="1">
      <c r="A93" s="34">
        <v>17</v>
      </c>
      <c r="B93" s="2" t="s">
        <v>75</v>
      </c>
      <c r="C93" s="9">
        <v>18.04</v>
      </c>
    </row>
    <row r="94" spans="1:3" s="1" customFormat="1" ht="15.75" customHeight="1" hidden="1">
      <c r="A94" s="34">
        <v>17</v>
      </c>
      <c r="B94" s="2" t="s">
        <v>88</v>
      </c>
      <c r="C94" s="9">
        <v>13.74</v>
      </c>
    </row>
    <row r="95" spans="1:3" s="1" customFormat="1" ht="15.75" customHeight="1" hidden="1">
      <c r="A95" s="34">
        <v>17</v>
      </c>
      <c r="B95" s="2" t="s">
        <v>90</v>
      </c>
      <c r="C95" s="9">
        <v>317</v>
      </c>
    </row>
    <row r="96" spans="1:3" s="1" customFormat="1" ht="270" customHeight="1">
      <c r="A96" s="34">
        <v>18</v>
      </c>
      <c r="B96" s="56" t="s">
        <v>133</v>
      </c>
      <c r="C96" s="57">
        <f>SUM(C97:C131)</f>
        <v>33249.49</v>
      </c>
    </row>
    <row r="97" spans="1:3" s="1" customFormat="1" ht="15.75" customHeight="1" hidden="1">
      <c r="A97" s="34">
        <v>18</v>
      </c>
      <c r="B97" s="2" t="s">
        <v>22</v>
      </c>
      <c r="C97" s="9">
        <v>100.57</v>
      </c>
    </row>
    <row r="98" spans="1:3" s="1" customFormat="1" ht="15.75" customHeight="1" hidden="1">
      <c r="A98" s="34">
        <v>18</v>
      </c>
      <c r="B98" s="2" t="s">
        <v>24</v>
      </c>
      <c r="C98" s="9">
        <v>42.65</v>
      </c>
    </row>
    <row r="99" spans="1:3" s="1" customFormat="1" ht="15.75" customHeight="1" hidden="1">
      <c r="A99" s="34">
        <v>18</v>
      </c>
      <c r="B99" s="2" t="s">
        <v>31</v>
      </c>
      <c r="C99" s="7">
        <v>7261.22</v>
      </c>
    </row>
    <row r="100" spans="1:3" s="1" customFormat="1" ht="15.75" customHeight="1" hidden="1">
      <c r="A100" s="34">
        <v>18</v>
      </c>
      <c r="B100" s="2" t="s">
        <v>32</v>
      </c>
      <c r="C100" s="9">
        <v>522.26</v>
      </c>
    </row>
    <row r="101" spans="1:3" s="1" customFormat="1" ht="15.75" customHeight="1" hidden="1">
      <c r="A101" s="34">
        <v>18</v>
      </c>
      <c r="B101" s="2" t="s">
        <v>36</v>
      </c>
      <c r="C101" s="9">
        <v>933.37</v>
      </c>
    </row>
    <row r="102" spans="1:3" s="1" customFormat="1" ht="15.75" customHeight="1" hidden="1">
      <c r="A102" s="34">
        <v>18</v>
      </c>
      <c r="B102" s="2" t="s">
        <v>42</v>
      </c>
      <c r="C102" s="9">
        <v>2.58</v>
      </c>
    </row>
    <row r="103" spans="1:3" s="1" customFormat="1" ht="15.75" customHeight="1" hidden="1">
      <c r="A103" s="34">
        <v>18</v>
      </c>
      <c r="B103" s="2" t="s">
        <v>43</v>
      </c>
      <c r="C103" s="7">
        <v>14506.51</v>
      </c>
    </row>
    <row r="104" spans="1:3" s="1" customFormat="1" ht="15.75" customHeight="1" hidden="1">
      <c r="A104" s="34">
        <v>18</v>
      </c>
      <c r="B104" s="2" t="s">
        <v>44</v>
      </c>
      <c r="C104" s="9">
        <v>136.21</v>
      </c>
    </row>
    <row r="105" spans="1:3" s="1" customFormat="1" ht="15.75" customHeight="1" hidden="1">
      <c r="A105" s="34">
        <v>18</v>
      </c>
      <c r="B105" s="2" t="s">
        <v>46</v>
      </c>
      <c r="C105" s="9">
        <v>200.57</v>
      </c>
    </row>
    <row r="106" spans="1:3" s="1" customFormat="1" ht="15.75" customHeight="1" hidden="1">
      <c r="A106" s="34">
        <v>18</v>
      </c>
      <c r="B106" s="2" t="s">
        <v>47</v>
      </c>
      <c r="C106" s="9">
        <v>20.61</v>
      </c>
    </row>
    <row r="107" spans="1:3" s="1" customFormat="1" ht="15.75" customHeight="1" hidden="1">
      <c r="A107" s="34">
        <v>18</v>
      </c>
      <c r="B107" s="2" t="s">
        <v>48</v>
      </c>
      <c r="C107" s="9">
        <v>17.17</v>
      </c>
    </row>
    <row r="108" spans="1:3" s="1" customFormat="1" ht="15.75" customHeight="1" hidden="1">
      <c r="A108" s="34">
        <v>18</v>
      </c>
      <c r="B108" s="2" t="s">
        <v>49</v>
      </c>
      <c r="C108" s="9">
        <v>817.55</v>
      </c>
    </row>
    <row r="109" spans="1:3" s="1" customFormat="1" ht="15.75" customHeight="1" hidden="1">
      <c r="A109" s="34">
        <v>18</v>
      </c>
      <c r="B109" s="2" t="s">
        <v>52</v>
      </c>
      <c r="C109" s="9">
        <v>600.99</v>
      </c>
    </row>
    <row r="110" spans="1:3" s="1" customFormat="1" ht="15.75" customHeight="1" hidden="1">
      <c r="A110" s="34">
        <v>18</v>
      </c>
      <c r="B110" s="2" t="s">
        <v>53</v>
      </c>
      <c r="C110" s="9">
        <v>6.86</v>
      </c>
    </row>
    <row r="111" spans="1:3" s="1" customFormat="1" ht="15.75" customHeight="1" hidden="1">
      <c r="A111" s="34">
        <v>18</v>
      </c>
      <c r="B111" s="2" t="s">
        <v>54</v>
      </c>
      <c r="C111" s="9">
        <v>18.03</v>
      </c>
    </row>
    <row r="112" spans="1:3" s="1" customFormat="1" ht="30.75" customHeight="1" hidden="1">
      <c r="A112" s="34">
        <v>18</v>
      </c>
      <c r="B112" s="2" t="s">
        <v>56</v>
      </c>
      <c r="C112" s="9">
        <v>68.54</v>
      </c>
    </row>
    <row r="113" spans="1:3" s="1" customFormat="1" ht="15.75" customHeight="1" hidden="1">
      <c r="A113" s="34">
        <v>18</v>
      </c>
      <c r="B113" s="2" t="s">
        <v>58</v>
      </c>
      <c r="C113" s="9">
        <v>18.97</v>
      </c>
    </row>
    <row r="114" spans="1:3" s="1" customFormat="1" ht="15.75" customHeight="1" hidden="1">
      <c r="A114" s="34">
        <v>18</v>
      </c>
      <c r="B114" s="2" t="s">
        <v>62</v>
      </c>
      <c r="C114" s="9">
        <v>30.32</v>
      </c>
    </row>
    <row r="115" spans="1:3" s="1" customFormat="1" ht="15.75" customHeight="1" hidden="1">
      <c r="A115" s="34">
        <v>18</v>
      </c>
      <c r="B115" s="2" t="s">
        <v>65</v>
      </c>
      <c r="C115" s="9">
        <v>106.23</v>
      </c>
    </row>
    <row r="116" spans="1:3" s="1" customFormat="1" ht="15.75" customHeight="1" hidden="1">
      <c r="A116" s="34">
        <v>18</v>
      </c>
      <c r="B116" s="2" t="s">
        <v>66</v>
      </c>
      <c r="C116" s="9">
        <v>791.62</v>
      </c>
    </row>
    <row r="117" spans="1:3" s="1" customFormat="1" ht="15.75" customHeight="1" hidden="1">
      <c r="A117" s="34">
        <v>18</v>
      </c>
      <c r="B117" s="2" t="s">
        <v>72</v>
      </c>
      <c r="C117" s="9">
        <v>80.71</v>
      </c>
    </row>
    <row r="118" spans="1:3" s="1" customFormat="1" ht="15.75" customHeight="1" hidden="1">
      <c r="A118" s="34">
        <v>18</v>
      </c>
      <c r="B118" s="2" t="s">
        <v>74</v>
      </c>
      <c r="C118" s="9">
        <v>211.27</v>
      </c>
    </row>
    <row r="119" spans="1:3" s="1" customFormat="1" ht="15.75" customHeight="1" hidden="1">
      <c r="A119" s="34">
        <v>18</v>
      </c>
      <c r="B119" s="2" t="s">
        <v>78</v>
      </c>
      <c r="C119" s="9">
        <v>4.76</v>
      </c>
    </row>
    <row r="120" spans="1:3" s="1" customFormat="1" ht="15.75" customHeight="1" hidden="1">
      <c r="A120" s="34">
        <v>18</v>
      </c>
      <c r="B120" s="2" t="s">
        <v>82</v>
      </c>
      <c r="C120" s="9">
        <v>635.33</v>
      </c>
    </row>
    <row r="121" spans="1:3" s="1" customFormat="1" ht="15.75" customHeight="1" hidden="1">
      <c r="A121" s="34">
        <v>18</v>
      </c>
      <c r="B121" s="2" t="s">
        <v>85</v>
      </c>
      <c r="C121" s="9">
        <v>3.44</v>
      </c>
    </row>
    <row r="122" spans="1:3" s="1" customFormat="1" ht="15.75" customHeight="1" hidden="1">
      <c r="A122" s="34">
        <v>18</v>
      </c>
      <c r="B122" s="2" t="s">
        <v>91</v>
      </c>
      <c r="C122" s="9">
        <v>3.26</v>
      </c>
    </row>
    <row r="123" spans="1:3" s="1" customFormat="1" ht="15.75" customHeight="1" hidden="1">
      <c r="A123" s="34">
        <v>18</v>
      </c>
      <c r="B123" s="2" t="s">
        <v>92</v>
      </c>
      <c r="C123" s="9">
        <v>154.54</v>
      </c>
    </row>
    <row r="124" spans="1:3" s="1" customFormat="1" ht="15.75" customHeight="1" hidden="1">
      <c r="A124" s="34">
        <v>18</v>
      </c>
      <c r="B124" s="2" t="s">
        <v>93</v>
      </c>
      <c r="C124" s="9">
        <v>7.38</v>
      </c>
    </row>
    <row r="125" spans="1:3" s="1" customFormat="1" ht="15.75" customHeight="1" hidden="1">
      <c r="A125" s="34">
        <v>18</v>
      </c>
      <c r="B125" s="2" t="s">
        <v>96</v>
      </c>
      <c r="C125" s="9">
        <v>1.72</v>
      </c>
    </row>
    <row r="126" spans="1:3" s="1" customFormat="1" ht="15.75" customHeight="1" hidden="1">
      <c r="A126" s="34">
        <v>18</v>
      </c>
      <c r="B126" s="2" t="s">
        <v>97</v>
      </c>
      <c r="C126" s="7">
        <v>1531.14</v>
      </c>
    </row>
    <row r="127" spans="1:3" s="1" customFormat="1" ht="15.75" customHeight="1" hidden="1">
      <c r="A127" s="34">
        <v>18</v>
      </c>
      <c r="B127" s="2" t="s">
        <v>98</v>
      </c>
      <c r="C127" s="9">
        <v>192.1</v>
      </c>
    </row>
    <row r="128" spans="1:3" s="1" customFormat="1" ht="15.75" customHeight="1" hidden="1">
      <c r="A128" s="34">
        <v>18</v>
      </c>
      <c r="B128" s="2" t="s">
        <v>99</v>
      </c>
      <c r="C128" s="9">
        <v>269.05</v>
      </c>
    </row>
    <row r="129" spans="1:3" s="1" customFormat="1" ht="15.75" customHeight="1" hidden="1">
      <c r="A129" s="34">
        <v>18</v>
      </c>
      <c r="B129" s="2" t="s">
        <v>100</v>
      </c>
      <c r="C129" s="7">
        <v>2744.83</v>
      </c>
    </row>
    <row r="130" spans="1:3" s="1" customFormat="1" ht="15.75" customHeight="1" hidden="1">
      <c r="A130" s="34">
        <v>18</v>
      </c>
      <c r="B130" s="2" t="s">
        <v>101</v>
      </c>
      <c r="C130" s="9">
        <v>700.23</v>
      </c>
    </row>
    <row r="131" spans="1:8" s="1" customFormat="1" ht="15.75" customHeight="1" hidden="1">
      <c r="A131" s="34">
        <v>18</v>
      </c>
      <c r="B131" s="2" t="s">
        <v>103</v>
      </c>
      <c r="C131" s="9">
        <v>506.9</v>
      </c>
      <c r="D131"/>
      <c r="E131"/>
      <c r="F131"/>
      <c r="G131"/>
      <c r="H131"/>
    </row>
    <row r="132" spans="1:8" s="1" customFormat="1" ht="15.75" customHeight="1">
      <c r="A132" s="34">
        <v>21</v>
      </c>
      <c r="B132" s="43" t="s">
        <v>34</v>
      </c>
      <c r="C132" s="9">
        <f>SUM(C133:C134)</f>
        <v>86980.44</v>
      </c>
      <c r="D132"/>
      <c r="E132"/>
      <c r="F132"/>
      <c r="G132"/>
      <c r="H132"/>
    </row>
    <row r="133" spans="1:3" s="1" customFormat="1" ht="15.75" customHeight="1" hidden="1">
      <c r="A133" s="34">
        <v>21</v>
      </c>
      <c r="B133" s="53" t="s">
        <v>34</v>
      </c>
      <c r="C133" s="26">
        <v>81220.44</v>
      </c>
    </row>
    <row r="134" spans="1:3" s="1" customFormat="1" ht="15.75" customHeight="1" hidden="1">
      <c r="A134" s="34">
        <v>21</v>
      </c>
      <c r="B134" s="54" t="s">
        <v>67</v>
      </c>
      <c r="C134" s="26">
        <v>5760</v>
      </c>
    </row>
    <row r="135" spans="1:3" s="1" customFormat="1" ht="15.75" customHeight="1">
      <c r="A135" s="34">
        <v>22</v>
      </c>
      <c r="B135" s="43" t="s">
        <v>27</v>
      </c>
      <c r="C135" s="26">
        <v>79831.21</v>
      </c>
    </row>
    <row r="136" spans="1:6" s="1" customFormat="1" ht="15.75" customHeight="1">
      <c r="A136" s="34">
        <v>23</v>
      </c>
      <c r="B136" s="43" t="s">
        <v>26</v>
      </c>
      <c r="C136" s="26">
        <v>5096.41</v>
      </c>
      <c r="F136" s="14"/>
    </row>
    <row r="137" spans="1:3" s="1" customFormat="1" ht="15.75" customHeight="1">
      <c r="A137" s="34">
        <v>24</v>
      </c>
      <c r="B137" s="43" t="s">
        <v>19</v>
      </c>
      <c r="C137" s="26">
        <v>2663.95</v>
      </c>
    </row>
    <row r="138" spans="1:3" ht="18.75" customHeight="1">
      <c r="A138" s="45" t="s">
        <v>104</v>
      </c>
      <c r="B138" s="10" t="s">
        <v>105</v>
      </c>
      <c r="C138" s="46">
        <f>G22</f>
        <v>76075.06999999999</v>
      </c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75" right="0.75" top="1" bottom="1" header="0.5" footer="0.5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2019-03-18T07:26:47Z</cp:lastPrinted>
  <dcterms:created xsi:type="dcterms:W3CDTF">2019-03-17T09:14:15Z</dcterms:created>
  <dcterms:modified xsi:type="dcterms:W3CDTF">2019-03-18T07:26:52Z</dcterms:modified>
  <cp:category/>
  <cp:version/>
  <cp:contentType/>
  <cp:contentStatus/>
  <cp:revision>1</cp:revision>
</cp:coreProperties>
</file>