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<sst xmlns="http://schemas.openxmlformats.org/spreadsheetml/2006/main" count="148" uniqueCount="140">
  <si>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</si>
  <si>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</si>
  <si>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</si>
  <si>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</si>
  <si>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143"а"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</si>
  <si>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</si>
  <si>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</si>
  <si>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</si>
  <si>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</si>
  <si>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</si>
  <si>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</si>
  <si>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</si>
  <si>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</si>
  <si>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</si>
  <si>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</si>
  <si>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</si>
  <si>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</si>
  <si>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ламп освещения в подвале</t>
  </si>
  <si>
    <t xml:space="preserve">Периодическая проверка вентканалов </t>
  </si>
  <si>
    <t>Страхование лифтов</t>
  </si>
  <si>
    <t>Оценка соответствия лифта</t>
  </si>
  <si>
    <t>Замена автоматов</t>
  </si>
  <si>
    <t>Дезинсекция от блох</t>
  </si>
  <si>
    <t>Замена счетчика электроэнергии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</si>
  <si>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</si>
  <si>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</si>
  <si>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</si>
  <si>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</si>
  <si>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Остекление</t>
  </si>
  <si>
    <t>механизированная уборка снега</t>
  </si>
  <si>
    <t>Замена лежаков канализации</t>
  </si>
  <si>
    <t>Ремонт кровли текущий</t>
  </si>
  <si>
    <t>Покраска лавочек</t>
  </si>
  <si>
    <t>Замена светильника.</t>
  </si>
  <si>
    <t>Дезинсекция от клещей</t>
  </si>
  <si>
    <t>Техническое обслуживание ВДГО</t>
  </si>
  <si>
    <t>Замена запорной арматуры</t>
  </si>
  <si>
    <t>Замена ламп освещения в подъезде</t>
  </si>
  <si>
    <t>Замена сливных, входных кранов на стояках ГВС, ХВС</t>
  </si>
  <si>
    <t>Ремонт ливневой канализации.</t>
  </si>
  <si>
    <t>Ремонт системы отопления</t>
  </si>
  <si>
    <t>Замена выключателя</t>
  </si>
  <si>
    <t>Замена крестовины на канализации</t>
  </si>
  <si>
    <t>Техническое диагностирование ВДГО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</si>
  <si>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</si>
  <si>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</si>
  <si>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</si>
  <si>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</si>
  <si>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</si>
  <si>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Замена насоса  циркуляции ГВС</t>
  </si>
  <si>
    <t>Установка хомута система отопления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</si>
  <si>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</si>
  <si>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</si>
  <si>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</si>
  <si>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</si>
  <si>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</si>
  <si>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</si>
  <si>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</si>
  <si>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</si>
  <si>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</si>
  <si>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</si>
  <si>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</si>
  <si>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</si>
  <si>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</si>
  <si>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</si>
  <si>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</si>
  <si>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</si>
  <si>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</si>
  <si>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</si>
  <si>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</si>
  <si>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</si>
  <si>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</si>
  <si>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</si>
  <si>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</si>
  <si>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Снятие показаний счетчика ХВС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</si>
  <si>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</si>
  <si>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</si>
  <si>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</si>
  <si>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</si>
  <si>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</si>
  <si>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</si>
  <si>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</si>
  <si>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</si>
  <si>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</si>
  <si>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</si>
  <si>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</si>
  <si>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</si>
  <si>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</si>
  <si>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</si>
  <si>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</si>
  <si>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</si>
  <si>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</si>
  <si>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</si>
  <si>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</si>
  <si>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</si>
  <si>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</si>
  <si>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</si>
  <si>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</si>
  <si>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Остаток
денежных средств жителей на 31.12.2022г.</t>
  </si>
  <si>
    <t>Ремонт, изготовление лавочек</t>
  </si>
  <si>
    <t>Дезинфекция МОП (коронавирус) предписание росплтребнадзора</t>
  </si>
  <si>
    <t>Изготовление, покраска поручней</t>
  </si>
  <si>
    <t>Установка пружины на входную дверь (подъезд №4,5)</t>
  </si>
  <si>
    <t>Установка доводчика (подъезд №6)</t>
  </si>
  <si>
    <t>Замена замков на вход на тех. этаж</t>
  </si>
  <si>
    <t>Профилактический осмотр системы отопления</t>
  </si>
  <si>
    <t>Замена сгонов на стояке отопления</t>
  </si>
  <si>
    <t>Ремонт системы отопления (замена подводки к радиатору на лестнице)</t>
  </si>
  <si>
    <t>Протяжка гаек га ГВС</t>
  </si>
  <si>
    <t>Профилактический осмотр соединений около счетчиков ХВС</t>
  </si>
  <si>
    <t>Замена коронок на кранах ХВС</t>
  </si>
  <si>
    <t>Замена основных кранов ГХВС</t>
  </si>
  <si>
    <t>Замена участка стояка канализации</t>
  </si>
  <si>
    <t>Профилактический осмотр лежака ливневой канализации на тех.этаже  (чердак)</t>
  </si>
  <si>
    <t>Установка разетки в тепловом узле</t>
  </si>
  <si>
    <t>Монтаж освещения в подвале</t>
  </si>
  <si>
    <t>Замена нулевой шины, протяжка контактов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</si>
  <si>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</si>
  <si>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</si>
  <si>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</si>
  <si>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</si>
  <si>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</si>
  <si>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</si>
  <si>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</si>
  <si>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</si>
  <si>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</si>
  <si>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</si>
  <si>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</si>
  <si>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</si>
  <si>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</si>
  <si>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</si>
  <si>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</si>
  <si>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</si>
  <si>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</si>
  <si>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</si>
  <si>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Осмотр вентиляционных шахт</t>
  </si>
  <si>
    <t>Профилактический осмотр системы ГХВС</t>
  </si>
  <si>
    <t>Профилактический осмотр системы водоотведения</t>
  </si>
  <si>
    <t>Профилактический осмотр сэлектрических сетей</t>
  </si>
  <si>
    <t>Подготовка к отопительному сезону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</si>
</sst>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0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4" fontId="9" fillId="0" borderId="6" xfId="0" applyNumberFormat="1" applyFont="1" applyAlignment="1">
      <alignment horizontal="right" vertical="top"/>
    </xf>
    <xf numFmtId="4" fontId="9" fillId="0" borderId="4" xfId="0" applyNumberFormat="1" applyFont="1" applyAlignment="1">
      <alignment horizontal="right" vertical="top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47"/>
  <sheetViews>
    <sheetView tabSelected="1" workbookViewId="0" topLeftCell="A132">
      <selection activeCell="H157" sqref="H157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3" t="s">
        <v>0</v>
      </c>
      <c r="B2" s="63"/>
      <c r="C2" s="63"/>
      <c r="D2" s="8"/>
      <c r="E2" s="8"/>
      <c r="F2" s="8"/>
      <c r="G2" s="8"/>
    </row>
    <row r="3" spans="1:7" s="1" customFormat="1" ht="18.75" customHeight="1">
      <c r="A3" s="63" t="s">
        <v>1</v>
      </c>
      <c r="B3" s="63"/>
      <c r="C3" s="63"/>
      <c r="D3" s="8"/>
      <c r="E3" s="8"/>
      <c r="F3" s="8"/>
      <c r="G3" s="8"/>
    </row>
    <row r="4" spans="1:7" s="1" customFormat="1" ht="15.75" customHeight="1">
      <c r="A4" s="64" t="s">
        <v>2</v>
      </c>
      <c r="B4" s="65"/>
      <c r="C4" s="65"/>
      <c r="D4" s="8"/>
      <c r="E4" s="8"/>
      <c r="F4" s="8"/>
      <c r="G4" s="8"/>
    </row>
    <row r="5" spans="1:7" s="1" customFormat="1" ht="30.75" customHeight="1">
      <c r="A5" s="65" t="s">
        <v>3</v>
      </c>
      <c r="B5" s="65"/>
      <c r="C5" s="65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8" t="s">
        <v>4</v>
      </c>
      <c r="B7" s="58"/>
      <c r="C7" s="58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9" t="s">
        <v>5</v>
      </c>
      <c r="C9" s="60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240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14269.2</v>
      </c>
      <c r="D13" s="8"/>
      <c r="E13" s="8"/>
      <c r="F13" s="8"/>
      <c r="G13" s="8"/>
    </row>
    <row r="14" spans="1:7" s="1" customFormat="1" ht="15.75" customHeight="1">
      <c r="A14" s="13"/>
      <c r="B14" s="61" t="s">
        <v>10</v>
      </c>
      <c r="C14" s="62"/>
      <c r="D14" s="8"/>
      <c r="E14" s="8"/>
      <c r="F14" s="8"/>
      <c r="G14" s="8"/>
    </row>
    <row r="15" spans="1:7" s="1" customFormat="1" ht="15.75" customHeight="1">
      <c r="A15" s="10"/>
      <c r="B15" s="14" t="s">
        <v>51</v>
      </c>
      <c r="C15" s="15">
        <v>269958.74</v>
      </c>
      <c r="D15" s="8"/>
      <c r="E15" s="8"/>
      <c r="F15" s="8"/>
      <c r="G15" s="8"/>
    </row>
    <row r="16" spans="1:7" s="1" customFormat="1" ht="57" customHeight="1">
      <c r="A16" s="10"/>
      <c r="B16" s="14" t="s">
        <v>52</v>
      </c>
      <c r="C16" s="16">
        <v>27779.77</v>
      </c>
      <c r="D16" s="17" t="s">
        <v>53</v>
      </c>
      <c r="E16" s="18" t="s">
        <v>13</v>
      </c>
      <c r="F16" s="18" t="s">
        <v>54</v>
      </c>
      <c r="G16" s="17" t="s">
        <v>98</v>
      </c>
    </row>
    <row r="17" spans="1:7" s="1" customFormat="1" ht="15.75" customHeight="1">
      <c r="A17" s="10"/>
      <c r="B17" s="11" t="s">
        <v>55</v>
      </c>
      <c r="C17" s="4">
        <v>2034530.9</v>
      </c>
      <c r="D17" s="19">
        <v>775053.7</v>
      </c>
      <c r="E17" s="56">
        <v>2027492.14</v>
      </c>
      <c r="F17" s="20">
        <f>C25</f>
        <v>1717443.8399999999</v>
      </c>
      <c r="G17" s="20">
        <f>D17+E17+C16-F17</f>
        <v>1112881.77</v>
      </c>
    </row>
    <row r="18" spans="1:7" s="1" customFormat="1" ht="15.75" customHeight="1">
      <c r="A18" s="10"/>
      <c r="B18" s="21" t="s">
        <v>24</v>
      </c>
      <c r="C18" s="4">
        <v>394785.86</v>
      </c>
      <c r="D18" s="19">
        <v>141153.14</v>
      </c>
      <c r="E18" s="56">
        <v>384783.53</v>
      </c>
      <c r="F18" s="22">
        <f>C137</f>
        <v>396631.92</v>
      </c>
      <c r="G18" s="20">
        <f>D18+E18-F18</f>
        <v>129304.75000000006</v>
      </c>
    </row>
    <row r="19" spans="1:7" s="1" customFormat="1" ht="15.75" customHeight="1">
      <c r="A19" s="10"/>
      <c r="B19" s="21" t="s">
        <v>56</v>
      </c>
      <c r="C19" s="4">
        <v>27928.75</v>
      </c>
      <c r="D19" s="19">
        <v>-68319.98</v>
      </c>
      <c r="E19" s="56">
        <v>29940.82</v>
      </c>
      <c r="F19" s="23">
        <f>C140</f>
        <v>0</v>
      </c>
      <c r="G19" s="20">
        <f>D19+E19-F19</f>
        <v>-38379.159999999996</v>
      </c>
    </row>
    <row r="20" spans="1:7" s="1" customFormat="1" ht="15.75" customHeight="1">
      <c r="A20" s="10"/>
      <c r="B20" s="21" t="s">
        <v>57</v>
      </c>
      <c r="C20" s="4">
        <v>28948.11</v>
      </c>
      <c r="D20" s="19">
        <v>31670.64</v>
      </c>
      <c r="E20" s="56">
        <v>31118.3</v>
      </c>
      <c r="F20" s="23">
        <f>C141</f>
        <v>0</v>
      </c>
      <c r="G20" s="20">
        <f>D20+E20-F20</f>
        <v>62788.94</v>
      </c>
    </row>
    <row r="21" spans="1:7" s="1" customFormat="1" ht="15.75" customHeight="1">
      <c r="A21" s="10"/>
      <c r="B21" s="2" t="s">
        <v>11</v>
      </c>
      <c r="C21" s="4">
        <v>601994.17</v>
      </c>
      <c r="D21" s="19">
        <v>268403.01</v>
      </c>
      <c r="E21" s="57">
        <v>559517.02</v>
      </c>
      <c r="F21" s="23">
        <f>C142</f>
        <v>453437.81999999995</v>
      </c>
      <c r="G21" s="20">
        <f>D21+E21-F21</f>
        <v>374482.2100000001</v>
      </c>
    </row>
    <row r="22" spans="1:7" s="1" customFormat="1" ht="15.75" customHeight="1">
      <c r="A22" s="10"/>
      <c r="B22" s="14" t="s">
        <v>12</v>
      </c>
      <c r="C22" s="24">
        <f>SUM(C17:C21)</f>
        <v>3088187.7899999996</v>
      </c>
      <c r="D22" s="25">
        <f>SUM(D17:D21)</f>
        <v>1147960.51</v>
      </c>
      <c r="E22" s="26">
        <f>SUM(E17:E21)</f>
        <v>3032851.8099999996</v>
      </c>
      <c r="F22" s="26">
        <f>SUM(F17:F21)</f>
        <v>2567513.5799999996</v>
      </c>
      <c r="G22" s="26">
        <f>SUM(G17:G21)</f>
        <v>1641078.5100000002</v>
      </c>
    </row>
    <row r="23" spans="1:7" s="1" customFormat="1" ht="15.75" customHeight="1">
      <c r="A23" s="10"/>
      <c r="B23" s="14" t="s">
        <v>13</v>
      </c>
      <c r="C23" s="24">
        <f>E22</f>
        <v>3032851.8099999996</v>
      </c>
      <c r="D23" s="8"/>
      <c r="E23" s="27"/>
      <c r="F23" s="8"/>
      <c r="G23" s="8"/>
    </row>
    <row r="24" spans="1:7" s="1" customFormat="1" ht="15.75" customHeight="1">
      <c r="A24" s="13"/>
      <c r="B24" s="28" t="s">
        <v>14</v>
      </c>
      <c r="C24" s="29">
        <f>C25+C137+C140+C141</f>
        <v>2114075.76</v>
      </c>
      <c r="D24" s="66"/>
      <c r="E24" s="66"/>
      <c r="F24" s="66"/>
      <c r="G24" s="66"/>
    </row>
    <row r="25" spans="1:7" s="1" customFormat="1" ht="15.75" customHeight="1">
      <c r="A25" s="10"/>
      <c r="B25" s="14" t="s">
        <v>15</v>
      </c>
      <c r="C25" s="24">
        <f>C26+C47+C109</f>
        <v>1717443.8399999999</v>
      </c>
      <c r="D25" s="66"/>
      <c r="E25" s="67"/>
      <c r="F25" s="66"/>
      <c r="G25" s="66"/>
    </row>
    <row r="26" spans="1:7" s="1" customFormat="1" ht="15.75" customHeight="1">
      <c r="A26" s="30"/>
      <c r="B26" s="31" t="s">
        <v>58</v>
      </c>
      <c r="C26" s="24">
        <f>C27+C32+C36+C38+C40+C43</f>
        <v>360540.45</v>
      </c>
      <c r="D26" s="66"/>
      <c r="E26" s="66"/>
      <c r="F26" s="66"/>
      <c r="G26" s="66"/>
    </row>
    <row r="27" spans="1:7" s="1" customFormat="1" ht="15.75" customHeight="1">
      <c r="A27" s="32"/>
      <c r="B27" s="33" t="s">
        <v>59</v>
      </c>
      <c r="C27" s="24">
        <f>SUM(C28:C31)</f>
        <v>246981.58</v>
      </c>
      <c r="D27" s="66"/>
      <c r="E27" s="66"/>
      <c r="F27" s="66"/>
      <c r="G27" s="66"/>
    </row>
    <row r="28" spans="1:7" s="1" customFormat="1" ht="15.75" customHeight="1">
      <c r="A28" s="10"/>
      <c r="B28" s="11" t="s">
        <v>25</v>
      </c>
      <c r="C28" s="12">
        <v>441.58</v>
      </c>
      <c r="D28" s="66"/>
      <c r="E28" s="66"/>
      <c r="F28" s="66"/>
      <c r="G28" s="66"/>
    </row>
    <row r="29" spans="1:7" s="1" customFormat="1" ht="15.75" customHeight="1">
      <c r="A29" s="10"/>
      <c r="B29" s="11" t="s">
        <v>26</v>
      </c>
      <c r="C29" s="12">
        <v>154178.45</v>
      </c>
      <c r="D29" s="66"/>
      <c r="E29" s="66"/>
      <c r="F29" s="66"/>
      <c r="G29" s="66"/>
    </row>
    <row r="30" spans="1:7" s="1" customFormat="1" ht="15.75" customHeight="1">
      <c r="A30" s="10"/>
      <c r="B30" s="11" t="s">
        <v>16</v>
      </c>
      <c r="C30" s="5">
        <v>91790.78</v>
      </c>
      <c r="D30" s="66"/>
      <c r="E30" s="66"/>
      <c r="F30" s="66"/>
      <c r="G30" s="66"/>
    </row>
    <row r="31" spans="1:7" s="1" customFormat="1" ht="15.75" customHeight="1">
      <c r="A31" s="10"/>
      <c r="B31" s="11" t="s">
        <v>60</v>
      </c>
      <c r="C31" s="34">
        <v>570.77</v>
      </c>
      <c r="D31" s="66"/>
      <c r="E31" s="66"/>
      <c r="F31" s="66"/>
      <c r="G31" s="66"/>
    </row>
    <row r="32" spans="1:7" s="1" customFormat="1" ht="15.75" customHeight="1">
      <c r="A32" s="32"/>
      <c r="B32" s="33" t="s">
        <v>61</v>
      </c>
      <c r="C32" s="24">
        <f>SUM(C33:C35)</f>
        <v>95718.56</v>
      </c>
      <c r="D32" s="66"/>
      <c r="E32" s="66"/>
      <c r="F32" s="66"/>
      <c r="G32" s="66"/>
    </row>
    <row r="33" spans="1:7" s="1" customFormat="1" ht="15.75" customHeight="1">
      <c r="A33" s="35"/>
      <c r="B33" s="36" t="s">
        <v>26</v>
      </c>
      <c r="C33" s="12">
        <v>72971.48</v>
      </c>
      <c r="D33" s="66"/>
      <c r="E33" s="66"/>
      <c r="F33" s="66"/>
      <c r="G33" s="66"/>
    </row>
    <row r="34" spans="1:7" s="1" customFormat="1" ht="15.75" customHeight="1">
      <c r="A34" s="35"/>
      <c r="B34" s="2" t="s">
        <v>32</v>
      </c>
      <c r="C34" s="5">
        <v>10232.13</v>
      </c>
      <c r="D34" s="66"/>
      <c r="E34" s="66"/>
      <c r="F34" s="66"/>
      <c r="G34" s="66"/>
    </row>
    <row r="35" spans="1:7" s="1" customFormat="1" ht="15.75" customHeight="1">
      <c r="A35" s="35"/>
      <c r="B35" s="2" t="s">
        <v>99</v>
      </c>
      <c r="C35" s="5">
        <v>12514.95</v>
      </c>
      <c r="D35" s="66"/>
      <c r="E35" s="66"/>
      <c r="F35" s="66"/>
      <c r="G35" s="66"/>
    </row>
    <row r="36" spans="1:7" s="1" customFormat="1" ht="15.75" customHeight="1">
      <c r="A36" s="32"/>
      <c r="B36" s="33" t="s">
        <v>62</v>
      </c>
      <c r="C36" s="24">
        <f>SUM(C37:C37)</f>
        <v>3468.06</v>
      </c>
      <c r="D36" s="66"/>
      <c r="E36" s="68"/>
      <c r="F36" s="66"/>
      <c r="G36" s="66"/>
    </row>
    <row r="37" spans="1:7" s="1" customFormat="1" ht="15.75" customHeight="1">
      <c r="A37" s="10"/>
      <c r="B37" s="2" t="s">
        <v>29</v>
      </c>
      <c r="C37" s="5">
        <v>3468.06</v>
      </c>
      <c r="D37" s="66"/>
      <c r="E37" s="66"/>
      <c r="F37" s="66"/>
      <c r="G37" s="66"/>
    </row>
    <row r="38" spans="1:7" s="1" customFormat="1" ht="15.75" customHeight="1">
      <c r="A38" s="32"/>
      <c r="B38" s="33" t="s">
        <v>63</v>
      </c>
      <c r="C38" s="38">
        <f>SUM(C39)</f>
        <v>228.46</v>
      </c>
      <c r="D38" s="66"/>
      <c r="E38" s="66"/>
      <c r="F38" s="66"/>
      <c r="G38" s="66"/>
    </row>
    <row r="39" spans="1:7" s="1" customFormat="1" ht="15.75" customHeight="1">
      <c r="A39" s="10"/>
      <c r="B39" s="11" t="s">
        <v>64</v>
      </c>
      <c r="C39" s="37">
        <v>228.46</v>
      </c>
      <c r="D39" s="66"/>
      <c r="E39" s="66"/>
      <c r="F39" s="66"/>
      <c r="G39" s="66"/>
    </row>
    <row r="40" spans="1:7" s="1" customFormat="1" ht="15.75" customHeight="1">
      <c r="A40" s="32"/>
      <c r="B40" s="39" t="s">
        <v>65</v>
      </c>
      <c r="C40" s="38">
        <f>SUM(C41:C42)</f>
        <v>2037.35</v>
      </c>
      <c r="D40" s="66"/>
      <c r="E40" s="66"/>
      <c r="F40" s="66"/>
      <c r="G40" s="66"/>
    </row>
    <row r="41" spans="1:7" s="1" customFormat="1" ht="15.75" customHeight="1">
      <c r="A41" s="32"/>
      <c r="B41" s="36" t="s">
        <v>26</v>
      </c>
      <c r="C41" s="40">
        <v>895.81</v>
      </c>
      <c r="D41" s="66"/>
      <c r="E41" s="66"/>
      <c r="F41" s="66"/>
      <c r="G41" s="66"/>
    </row>
    <row r="42" spans="1:7" s="1" customFormat="1" ht="16.5" customHeight="1">
      <c r="A42" s="10"/>
      <c r="B42" s="11" t="s">
        <v>66</v>
      </c>
      <c r="C42" s="40">
        <v>1141.54</v>
      </c>
      <c r="D42" s="66"/>
      <c r="E42" s="66"/>
      <c r="F42" s="66"/>
      <c r="G42" s="66"/>
    </row>
    <row r="43" spans="1:7" s="1" customFormat="1" ht="15.75" customHeight="1">
      <c r="A43" s="32"/>
      <c r="B43" s="39" t="s">
        <v>67</v>
      </c>
      <c r="C43" s="38">
        <f>SUM(C44:C46)</f>
        <v>12106.44</v>
      </c>
      <c r="D43" s="66"/>
      <c r="E43" s="66"/>
      <c r="F43" s="66"/>
      <c r="G43" s="66"/>
    </row>
    <row r="44" spans="1:7" s="1" customFormat="1" ht="15.75" customHeight="1">
      <c r="A44" s="10"/>
      <c r="B44" s="2" t="s">
        <v>100</v>
      </c>
      <c r="C44" s="5">
        <v>3806.44</v>
      </c>
      <c r="D44" s="66"/>
      <c r="E44" s="66"/>
      <c r="F44" s="66"/>
      <c r="G44" s="66"/>
    </row>
    <row r="45" spans="1:7" s="1" customFormat="1" ht="15.75" customHeight="1">
      <c r="A45" s="10"/>
      <c r="B45" s="2" t="s">
        <v>22</v>
      </c>
      <c r="C45" s="5">
        <v>6300</v>
      </c>
      <c r="D45" s="66"/>
      <c r="E45" s="66"/>
      <c r="F45" s="66"/>
      <c r="G45" s="66"/>
    </row>
    <row r="46" spans="1:7" s="1" customFormat="1" ht="15.75" customHeight="1">
      <c r="A46" s="10"/>
      <c r="B46" s="2" t="s">
        <v>34</v>
      </c>
      <c r="C46" s="5">
        <v>2000</v>
      </c>
      <c r="D46" s="66"/>
      <c r="E46" s="66"/>
      <c r="F46" s="66"/>
      <c r="G46" s="66"/>
    </row>
    <row r="47" spans="1:7" s="1" customFormat="1" ht="15.75" customHeight="1">
      <c r="A47" s="10"/>
      <c r="B47" s="41" t="s">
        <v>68</v>
      </c>
      <c r="C47" s="24">
        <f>C48+C52+C89+C92+C94+C101</f>
        <v>565941.47</v>
      </c>
      <c r="D47" s="66"/>
      <c r="E47" s="66"/>
      <c r="F47" s="66"/>
      <c r="G47" s="66"/>
    </row>
    <row r="48" spans="1:7" s="1" customFormat="1" ht="15.75" customHeight="1">
      <c r="A48" s="10"/>
      <c r="B48" s="42" t="s">
        <v>69</v>
      </c>
      <c r="C48" s="24">
        <f>SUM(C49:C51)</f>
        <v>85559.22</v>
      </c>
      <c r="D48" s="67"/>
      <c r="E48" s="66"/>
      <c r="F48" s="66"/>
      <c r="G48" s="66"/>
    </row>
    <row r="49" spans="1:7" s="1" customFormat="1" ht="15.75" customHeight="1">
      <c r="A49" s="10"/>
      <c r="B49" s="2" t="s">
        <v>101</v>
      </c>
      <c r="C49" s="5">
        <v>5466.06</v>
      </c>
      <c r="D49" s="67"/>
      <c r="E49" s="66"/>
      <c r="F49" s="66"/>
      <c r="G49" s="66"/>
    </row>
    <row r="50" spans="1:7" s="1" customFormat="1" ht="15.75" customHeight="1">
      <c r="A50" s="10"/>
      <c r="B50" s="2" t="s">
        <v>135</v>
      </c>
      <c r="C50" s="5">
        <v>4921.44</v>
      </c>
      <c r="D50" s="67"/>
      <c r="E50" s="66"/>
      <c r="F50" s="66"/>
      <c r="G50" s="66"/>
    </row>
    <row r="51" spans="1:7" s="1" customFormat="1" ht="15.75" customHeight="1">
      <c r="A51" s="10"/>
      <c r="B51" s="2" t="s">
        <v>31</v>
      </c>
      <c r="C51" s="5">
        <v>75171.72</v>
      </c>
      <c r="D51" s="67"/>
      <c r="E51" s="66"/>
      <c r="F51" s="66"/>
      <c r="G51" s="66"/>
    </row>
    <row r="52" spans="1:7" s="1" customFormat="1" ht="15.75" customHeight="1">
      <c r="A52" s="10"/>
      <c r="B52" s="43" t="s">
        <v>70</v>
      </c>
      <c r="C52" s="24">
        <f>C53+C60+C70+C78</f>
        <v>198328.12</v>
      </c>
      <c r="D52" s="66"/>
      <c r="E52" s="66"/>
      <c r="F52" s="66"/>
      <c r="G52" s="66"/>
    </row>
    <row r="53" spans="1:7" s="1" customFormat="1" ht="15.75" customHeight="1">
      <c r="A53" s="10"/>
      <c r="B53" s="44" t="s">
        <v>71</v>
      </c>
      <c r="C53" s="24">
        <f>SUM(C54:C59)</f>
        <v>26144.4</v>
      </c>
      <c r="D53" s="66"/>
      <c r="E53" s="66"/>
      <c r="F53" s="66"/>
      <c r="G53" s="66"/>
    </row>
    <row r="54" spans="1:7" s="1" customFormat="1" ht="15.75" customHeight="1">
      <c r="A54" s="10"/>
      <c r="B54" s="2" t="s">
        <v>50</v>
      </c>
      <c r="C54" s="6">
        <v>1537.36</v>
      </c>
      <c r="D54" s="66"/>
      <c r="E54" s="66"/>
      <c r="F54" s="66"/>
      <c r="G54" s="66"/>
    </row>
    <row r="55" spans="1:7" s="1" customFormat="1" ht="15.75" customHeight="1">
      <c r="A55" s="10"/>
      <c r="B55" s="11" t="s">
        <v>72</v>
      </c>
      <c r="C55" s="6">
        <v>1633.36</v>
      </c>
      <c r="D55" s="66"/>
      <c r="E55" s="66"/>
      <c r="F55" s="66"/>
      <c r="G55" s="66"/>
    </row>
    <row r="56" spans="1:7" s="1" customFormat="1" ht="15.75" customHeight="1">
      <c r="A56" s="10"/>
      <c r="B56" s="2" t="s">
        <v>40</v>
      </c>
      <c r="C56" s="6">
        <v>2773.44</v>
      </c>
      <c r="D56" s="66"/>
      <c r="E56" s="66"/>
      <c r="F56" s="66"/>
      <c r="G56" s="66"/>
    </row>
    <row r="57" spans="1:7" s="1" customFormat="1" ht="15.75" customHeight="1">
      <c r="A57" s="10"/>
      <c r="B57" s="11" t="s">
        <v>106</v>
      </c>
      <c r="C57" s="34">
        <v>908.89</v>
      </c>
      <c r="D57" s="66"/>
      <c r="E57" s="66"/>
      <c r="F57" s="66"/>
      <c r="G57" s="66"/>
    </row>
    <row r="58" spans="1:7" s="1" customFormat="1" ht="15.75" customHeight="1">
      <c r="A58" s="10"/>
      <c r="B58" s="11" t="s">
        <v>105</v>
      </c>
      <c r="C58" s="34">
        <v>17237.06</v>
      </c>
      <c r="D58" s="66"/>
      <c r="E58" s="66"/>
      <c r="F58" s="66"/>
      <c r="G58" s="66"/>
    </row>
    <row r="59" spans="1:7" s="1" customFormat="1" ht="15.75" customHeight="1">
      <c r="A59" s="10"/>
      <c r="B59" s="11" t="s">
        <v>107</v>
      </c>
      <c r="C59" s="12">
        <v>2054.29</v>
      </c>
      <c r="D59" s="66"/>
      <c r="E59" s="66"/>
      <c r="F59" s="66"/>
      <c r="G59" s="66"/>
    </row>
    <row r="60" spans="1:7" s="1" customFormat="1" ht="15.75" customHeight="1">
      <c r="A60" s="10"/>
      <c r="B60" s="45" t="s">
        <v>73</v>
      </c>
      <c r="C60" s="24">
        <f>SUM(C61:C69)</f>
        <v>106240.07999999999</v>
      </c>
      <c r="D60" s="66"/>
      <c r="E60" s="66"/>
      <c r="F60" s="66"/>
      <c r="G60" s="66"/>
    </row>
    <row r="61" spans="1:7" s="1" customFormat="1" ht="15.75" customHeight="1">
      <c r="A61" s="10"/>
      <c r="B61" s="11" t="s">
        <v>74</v>
      </c>
      <c r="C61" s="34">
        <v>488.73</v>
      </c>
      <c r="D61" s="66"/>
      <c r="E61" s="66"/>
      <c r="F61" s="66"/>
      <c r="G61" s="66"/>
    </row>
    <row r="62" spans="1:7" s="1" customFormat="1" ht="15.75" customHeight="1">
      <c r="A62" s="10"/>
      <c r="B62" s="2" t="s">
        <v>49</v>
      </c>
      <c r="C62" s="5">
        <v>24918.32</v>
      </c>
      <c r="D62" s="66"/>
      <c r="E62" s="66"/>
      <c r="F62" s="66"/>
      <c r="G62" s="66"/>
    </row>
    <row r="63" spans="1:7" s="1" customFormat="1" ht="15.75" customHeight="1">
      <c r="A63" s="10"/>
      <c r="B63" s="2" t="s">
        <v>38</v>
      </c>
      <c r="C63" s="5">
        <v>30244.16</v>
      </c>
      <c r="D63" s="66"/>
      <c r="E63" s="66"/>
      <c r="F63" s="66"/>
      <c r="G63" s="66"/>
    </row>
    <row r="64" spans="1:7" s="1" customFormat="1" ht="15.75" customHeight="1">
      <c r="A64" s="10"/>
      <c r="B64" s="2" t="s">
        <v>108</v>
      </c>
      <c r="C64" s="6">
        <v>222.73</v>
      </c>
      <c r="D64" s="66"/>
      <c r="E64" s="66"/>
      <c r="F64" s="66"/>
      <c r="G64" s="66"/>
    </row>
    <row r="65" spans="1:7" s="1" customFormat="1" ht="15.75" customHeight="1">
      <c r="A65" s="10"/>
      <c r="B65" s="2" t="s">
        <v>109</v>
      </c>
      <c r="C65" s="5">
        <v>222.72</v>
      </c>
      <c r="D65" s="66"/>
      <c r="E65" s="66"/>
      <c r="F65" s="66"/>
      <c r="G65" s="66"/>
    </row>
    <row r="66" spans="1:7" s="1" customFormat="1" ht="15.75" customHeight="1">
      <c r="A66" s="10"/>
      <c r="B66" s="2" t="s">
        <v>136</v>
      </c>
      <c r="C66" s="5">
        <v>27336.56</v>
      </c>
      <c r="D66" s="66"/>
      <c r="E66" s="66"/>
      <c r="F66" s="66"/>
      <c r="G66" s="66"/>
    </row>
    <row r="67" spans="1:7" s="1" customFormat="1" ht="15.75" customHeight="1">
      <c r="A67" s="10"/>
      <c r="B67" s="2" t="s">
        <v>36</v>
      </c>
      <c r="C67" s="5">
        <v>20972.46</v>
      </c>
      <c r="D67" s="66"/>
      <c r="E67" s="66"/>
      <c r="F67" s="66"/>
      <c r="G67" s="66"/>
    </row>
    <row r="68" spans="1:7" s="1" customFormat="1" ht="15.75" customHeight="1">
      <c r="A68" s="10"/>
      <c r="B68" s="2" t="s">
        <v>111</v>
      </c>
      <c r="C68" s="5">
        <v>816.22</v>
      </c>
      <c r="D68" s="66"/>
      <c r="E68" s="66"/>
      <c r="F68" s="66"/>
      <c r="G68" s="66"/>
    </row>
    <row r="69" spans="1:7" s="1" customFormat="1" ht="15.75" customHeight="1">
      <c r="A69" s="10"/>
      <c r="B69" s="2" t="s">
        <v>110</v>
      </c>
      <c r="C69" s="5">
        <v>1018.18</v>
      </c>
      <c r="D69" s="66"/>
      <c r="E69" s="66"/>
      <c r="F69" s="66"/>
      <c r="G69" s="66"/>
    </row>
    <row r="70" spans="1:7" s="1" customFormat="1" ht="15.75" customHeight="1">
      <c r="A70" s="10"/>
      <c r="B70" s="46" t="s">
        <v>75</v>
      </c>
      <c r="C70" s="24">
        <f>SUM(C71:C77)</f>
        <v>40054.840000000004</v>
      </c>
      <c r="D70" s="66"/>
      <c r="E70" s="66"/>
      <c r="F70" s="66"/>
      <c r="G70" s="66"/>
    </row>
    <row r="71" spans="1:7" s="1" customFormat="1" ht="15.75" customHeight="1">
      <c r="A71" s="10"/>
      <c r="B71" s="11" t="s">
        <v>76</v>
      </c>
      <c r="C71" s="34">
        <v>2484.37</v>
      </c>
      <c r="D71" s="66"/>
      <c r="E71" s="66"/>
      <c r="F71" s="66"/>
      <c r="G71" s="66"/>
    </row>
    <row r="72" spans="1:7" s="1" customFormat="1" ht="15.75" customHeight="1">
      <c r="A72" s="10"/>
      <c r="B72" s="11" t="s">
        <v>112</v>
      </c>
      <c r="C72" s="34">
        <v>4281.44</v>
      </c>
      <c r="D72" s="66"/>
      <c r="E72" s="66"/>
      <c r="F72" s="66"/>
      <c r="G72" s="66"/>
    </row>
    <row r="73" spans="1:7" s="1" customFormat="1" ht="30" customHeight="1">
      <c r="A73" s="10"/>
      <c r="B73" s="11" t="s">
        <v>113</v>
      </c>
      <c r="C73" s="34">
        <v>2036.36</v>
      </c>
      <c r="D73" s="66"/>
      <c r="E73" s="66"/>
      <c r="F73" s="66"/>
      <c r="G73" s="66"/>
    </row>
    <row r="74" spans="1:7" s="1" customFormat="1" ht="30" customHeight="1">
      <c r="A74" s="10"/>
      <c r="B74" s="2" t="s">
        <v>137</v>
      </c>
      <c r="C74" s="34">
        <v>17662.72</v>
      </c>
      <c r="D74" s="66"/>
      <c r="E74" s="66"/>
      <c r="F74" s="66"/>
      <c r="G74" s="66"/>
    </row>
    <row r="75" spans="1:7" s="1" customFormat="1" ht="15.75" customHeight="1">
      <c r="A75" s="10"/>
      <c r="B75" s="2" t="s">
        <v>30</v>
      </c>
      <c r="C75" s="5">
        <v>8609.4</v>
      </c>
      <c r="D75" s="66"/>
      <c r="E75" s="66"/>
      <c r="F75" s="66"/>
      <c r="G75" s="66"/>
    </row>
    <row r="76" spans="1:7" s="1" customFormat="1" ht="15.75" customHeight="1">
      <c r="A76" s="10"/>
      <c r="B76" s="2" t="s">
        <v>39</v>
      </c>
      <c r="C76" s="5">
        <v>3104.82</v>
      </c>
      <c r="D76" s="66"/>
      <c r="E76" s="66"/>
      <c r="F76" s="66"/>
      <c r="G76" s="66"/>
    </row>
    <row r="77" spans="1:7" s="1" customFormat="1" ht="15.75" customHeight="1">
      <c r="A77" s="10"/>
      <c r="B77" s="2" t="s">
        <v>42</v>
      </c>
      <c r="C77" s="5">
        <v>1875.73</v>
      </c>
      <c r="D77" s="66"/>
      <c r="E77" s="66"/>
      <c r="F77" s="66"/>
      <c r="G77" s="66"/>
    </row>
    <row r="78" spans="1:7" s="1" customFormat="1" ht="15.75" customHeight="1">
      <c r="A78" s="10"/>
      <c r="B78" s="46" t="s">
        <v>77</v>
      </c>
      <c r="C78" s="24">
        <f>SUM(C79:C88)</f>
        <v>25888.800000000003</v>
      </c>
      <c r="D78" s="66"/>
      <c r="E78" s="66"/>
      <c r="F78" s="66"/>
      <c r="G78" s="66"/>
    </row>
    <row r="79" spans="1:7" s="1" customFormat="1" ht="15.75" customHeight="1">
      <c r="A79" s="10"/>
      <c r="B79" s="2" t="s">
        <v>114</v>
      </c>
      <c r="C79" s="6">
        <v>312.08</v>
      </c>
      <c r="D79" s="66"/>
      <c r="E79" s="66"/>
      <c r="F79" s="66"/>
      <c r="G79" s="66"/>
    </row>
    <row r="80" spans="1:7" s="1" customFormat="1" ht="15.75" customHeight="1">
      <c r="A80" s="10"/>
      <c r="B80" s="2" t="s">
        <v>17</v>
      </c>
      <c r="C80" s="6">
        <v>538.73</v>
      </c>
      <c r="D80" s="66"/>
      <c r="E80" s="66"/>
      <c r="F80" s="66"/>
      <c r="G80" s="66"/>
    </row>
    <row r="81" spans="1:7" s="1" customFormat="1" ht="15.75" customHeight="1">
      <c r="A81" s="10"/>
      <c r="B81" s="2" t="s">
        <v>21</v>
      </c>
      <c r="C81" s="5">
        <v>1966.05</v>
      </c>
      <c r="D81" s="66"/>
      <c r="E81" s="66"/>
      <c r="F81" s="66"/>
      <c r="G81" s="66"/>
    </row>
    <row r="82" spans="1:7" s="1" customFormat="1" ht="15.75" customHeight="1">
      <c r="A82" s="10"/>
      <c r="B82" s="2" t="s">
        <v>23</v>
      </c>
      <c r="C82" s="5">
        <v>2399.55</v>
      </c>
      <c r="D82" s="66"/>
      <c r="E82" s="66"/>
      <c r="F82" s="66"/>
      <c r="G82" s="66"/>
    </row>
    <row r="83" spans="1:7" s="1" customFormat="1" ht="15.75" customHeight="1">
      <c r="A83" s="10"/>
      <c r="B83" s="2" t="s">
        <v>116</v>
      </c>
      <c r="C83" s="6">
        <v>363.31</v>
      </c>
      <c r="D83" s="66"/>
      <c r="E83" s="66"/>
      <c r="F83" s="66"/>
      <c r="G83" s="66"/>
    </row>
    <row r="84" spans="1:7" s="1" customFormat="1" ht="15.75" customHeight="1">
      <c r="A84" s="10"/>
      <c r="B84" s="2" t="s">
        <v>138</v>
      </c>
      <c r="C84" s="6">
        <v>4751.52</v>
      </c>
      <c r="D84" s="66"/>
      <c r="E84" s="66"/>
      <c r="F84" s="66"/>
      <c r="G84" s="66"/>
    </row>
    <row r="85" spans="1:7" s="1" customFormat="1" ht="15.75" customHeight="1">
      <c r="A85" s="10"/>
      <c r="B85" s="2" t="s">
        <v>115</v>
      </c>
      <c r="C85" s="6">
        <v>3290.15</v>
      </c>
      <c r="D85" s="66"/>
      <c r="E85" s="66"/>
      <c r="F85" s="66"/>
      <c r="G85" s="66"/>
    </row>
    <row r="86" spans="1:7" s="1" customFormat="1" ht="15.75" customHeight="1">
      <c r="A86" s="10"/>
      <c r="B86" s="2" t="s">
        <v>33</v>
      </c>
      <c r="C86" s="6">
        <v>629.5</v>
      </c>
      <c r="D86" s="66"/>
      <c r="E86" s="66"/>
      <c r="F86" s="66"/>
      <c r="G86" s="66"/>
    </row>
    <row r="87" spans="1:7" s="1" customFormat="1" ht="15.75" customHeight="1">
      <c r="A87" s="10"/>
      <c r="B87" s="2" t="s">
        <v>37</v>
      </c>
      <c r="C87" s="5">
        <v>6632.81</v>
      </c>
      <c r="D87" s="66"/>
      <c r="E87" s="66"/>
      <c r="F87" s="66"/>
      <c r="G87" s="66"/>
    </row>
    <row r="88" spans="1:7" s="1" customFormat="1" ht="15.75" customHeight="1">
      <c r="A88" s="10"/>
      <c r="B88" s="2" t="s">
        <v>41</v>
      </c>
      <c r="C88" s="5">
        <v>5005.1</v>
      </c>
      <c r="D88" s="66"/>
      <c r="E88" s="66"/>
      <c r="F88" s="66"/>
      <c r="G88" s="66"/>
    </row>
    <row r="89" spans="1:7" s="1" customFormat="1" ht="15.75" customHeight="1">
      <c r="A89" s="10"/>
      <c r="B89" s="47" t="s">
        <v>78</v>
      </c>
      <c r="C89" s="24">
        <f>SUM(C90:C91)</f>
        <v>49054.17</v>
      </c>
      <c r="D89" s="66"/>
      <c r="E89" s="66"/>
      <c r="F89" s="66"/>
      <c r="G89" s="66"/>
    </row>
    <row r="90" spans="1:7" s="1" customFormat="1" ht="15.75" customHeight="1">
      <c r="A90" s="10"/>
      <c r="B90" s="2" t="s">
        <v>35</v>
      </c>
      <c r="C90" s="5">
        <v>20614.17</v>
      </c>
      <c r="D90" s="66"/>
      <c r="E90" s="66"/>
      <c r="F90" s="66"/>
      <c r="G90" s="66"/>
    </row>
    <row r="91" spans="1:7" s="1" customFormat="1" ht="15.75" customHeight="1">
      <c r="A91" s="10"/>
      <c r="B91" s="2" t="s">
        <v>43</v>
      </c>
      <c r="C91" s="5">
        <v>28440</v>
      </c>
      <c r="D91" s="66"/>
      <c r="E91" s="66"/>
      <c r="F91" s="66"/>
      <c r="G91" s="66"/>
    </row>
    <row r="92" spans="1:7" s="1" customFormat="1" ht="15.75" customHeight="1">
      <c r="A92" s="10"/>
      <c r="B92" s="47" t="s">
        <v>79</v>
      </c>
      <c r="C92" s="24">
        <f>SUM(C93:C93)</f>
        <v>3204</v>
      </c>
      <c r="D92" s="66"/>
      <c r="E92" s="66"/>
      <c r="F92" s="66"/>
      <c r="G92" s="66"/>
    </row>
    <row r="93" spans="1:7" s="1" customFormat="1" ht="15.75" customHeight="1">
      <c r="A93" s="10"/>
      <c r="B93" s="2" t="s">
        <v>18</v>
      </c>
      <c r="C93" s="5">
        <v>3204</v>
      </c>
      <c r="D93" s="66"/>
      <c r="E93" s="66"/>
      <c r="F93" s="66"/>
      <c r="G93" s="66"/>
    </row>
    <row r="94" spans="1:7" ht="18.75" customHeight="1">
      <c r="A94" s="10"/>
      <c r="B94" s="48" t="s">
        <v>80</v>
      </c>
      <c r="C94" s="24">
        <f>SUM(C95:C100)</f>
        <v>65140.99</v>
      </c>
      <c r="D94" s="66"/>
      <c r="E94" s="66"/>
      <c r="F94" s="66"/>
      <c r="G94" s="66"/>
    </row>
    <row r="95" spans="1:7" ht="15.75">
      <c r="A95" s="10"/>
      <c r="B95" s="11" t="s">
        <v>81</v>
      </c>
      <c r="C95" s="12">
        <v>26582.08</v>
      </c>
      <c r="D95" s="66"/>
      <c r="E95" s="66"/>
      <c r="F95" s="66"/>
      <c r="G95" s="66"/>
    </row>
    <row r="96" spans="1:7" ht="15.75">
      <c r="A96" s="10"/>
      <c r="B96" s="2" t="s">
        <v>28</v>
      </c>
      <c r="C96" s="5">
        <v>29750.6</v>
      </c>
      <c r="D96" s="66"/>
      <c r="E96" s="66"/>
      <c r="F96" s="66"/>
      <c r="G96" s="66"/>
    </row>
    <row r="97" spans="1:7" ht="15.75">
      <c r="A97" s="10"/>
      <c r="B97" s="2" t="s">
        <v>102</v>
      </c>
      <c r="C97" s="6">
        <v>1248.93</v>
      </c>
      <c r="D97" s="66"/>
      <c r="E97" s="66"/>
      <c r="F97" s="66"/>
      <c r="G97" s="66"/>
    </row>
    <row r="98" spans="1:7" ht="15.75">
      <c r="A98" s="10"/>
      <c r="B98" s="2" t="s">
        <v>103</v>
      </c>
      <c r="C98" s="5">
        <v>2004.92</v>
      </c>
      <c r="D98" s="66"/>
      <c r="E98" s="66"/>
      <c r="F98" s="66"/>
      <c r="G98" s="66"/>
    </row>
    <row r="99" spans="1:7" ht="15.75">
      <c r="A99" s="10"/>
      <c r="B99" s="2" t="s">
        <v>139</v>
      </c>
      <c r="C99" s="5">
        <v>3718.56</v>
      </c>
      <c r="D99" s="66"/>
      <c r="E99" s="66"/>
      <c r="F99" s="66"/>
      <c r="G99" s="66"/>
    </row>
    <row r="100" spans="1:7" ht="15.75">
      <c r="A100" s="10"/>
      <c r="B100" s="2" t="s">
        <v>104</v>
      </c>
      <c r="C100" s="5">
        <v>1835.9</v>
      </c>
      <c r="D100" s="66"/>
      <c r="E100" s="66"/>
      <c r="F100" s="66"/>
      <c r="G100" s="66"/>
    </row>
    <row r="101" spans="1:7" ht="15.75">
      <c r="A101" s="10"/>
      <c r="B101" s="49" t="s">
        <v>82</v>
      </c>
      <c r="C101" s="24">
        <f>SUM(C102:C108)</f>
        <v>164654.97</v>
      </c>
      <c r="D101" s="66"/>
      <c r="E101" s="66"/>
      <c r="F101" s="66"/>
      <c r="G101" s="66"/>
    </row>
    <row r="102" spans="1:7" ht="15.75">
      <c r="A102" s="10"/>
      <c r="B102" s="11" t="s">
        <v>83</v>
      </c>
      <c r="C102" s="34">
        <v>3139.22</v>
      </c>
      <c r="D102" s="66"/>
      <c r="E102" s="66"/>
      <c r="F102" s="66"/>
      <c r="G102" s="66"/>
    </row>
    <row r="103" spans="1:7" ht="15.75">
      <c r="A103" s="10"/>
      <c r="B103" s="2" t="s">
        <v>84</v>
      </c>
      <c r="C103" s="5">
        <v>10833</v>
      </c>
      <c r="D103" s="66"/>
      <c r="E103" s="66"/>
      <c r="F103" s="66"/>
      <c r="G103" s="66"/>
    </row>
    <row r="104" spans="1:7" ht="15.75">
      <c r="A104" s="10"/>
      <c r="B104" s="11" t="s">
        <v>85</v>
      </c>
      <c r="C104" s="12">
        <v>18692.65</v>
      </c>
      <c r="D104" s="66"/>
      <c r="E104" s="66"/>
      <c r="F104" s="66"/>
      <c r="G104" s="66"/>
    </row>
    <row r="105" spans="1:7" ht="15.75">
      <c r="A105" s="10"/>
      <c r="B105" s="11" t="s">
        <v>86</v>
      </c>
      <c r="C105" s="12">
        <v>4994.22</v>
      </c>
      <c r="D105" s="66"/>
      <c r="E105" s="66"/>
      <c r="F105" s="66"/>
      <c r="G105" s="66"/>
    </row>
    <row r="106" spans="1:7" ht="15.75">
      <c r="A106" s="10"/>
      <c r="B106" s="11" t="s">
        <v>87</v>
      </c>
      <c r="C106" s="12">
        <v>107304.38</v>
      </c>
      <c r="D106" s="66"/>
      <c r="E106" s="66"/>
      <c r="F106" s="66"/>
      <c r="G106" s="66"/>
    </row>
    <row r="107" spans="1:7" ht="15.75">
      <c r="A107" s="10"/>
      <c r="B107" s="11" t="s">
        <v>88</v>
      </c>
      <c r="C107" s="12">
        <v>14839.97</v>
      </c>
      <c r="D107" s="66"/>
      <c r="E107" s="66"/>
      <c r="F107" s="66"/>
      <c r="G107" s="66"/>
    </row>
    <row r="108" spans="1:7" ht="15.75">
      <c r="A108" s="10"/>
      <c r="B108" s="11" t="s">
        <v>89</v>
      </c>
      <c r="C108" s="12">
        <v>4851.53</v>
      </c>
      <c r="D108" s="66"/>
      <c r="E108" s="66"/>
      <c r="F108" s="66"/>
      <c r="G108" s="66"/>
    </row>
    <row r="109" spans="1:7" ht="299.25">
      <c r="A109" s="10"/>
      <c r="B109" s="50" t="s">
        <v>90</v>
      </c>
      <c r="C109" s="51">
        <f>SUM(C110:C136)</f>
        <v>790961.9199999999</v>
      </c>
      <c r="D109" s="66"/>
      <c r="E109" s="66"/>
      <c r="F109" s="66"/>
      <c r="G109" s="66"/>
    </row>
    <row r="110" spans="1:7" ht="15.75">
      <c r="A110" s="10"/>
      <c r="B110" s="2" t="s">
        <v>91</v>
      </c>
      <c r="C110" s="34">
        <v>19071.22</v>
      </c>
      <c r="D110" s="66"/>
      <c r="E110" s="66"/>
      <c r="F110" s="66"/>
      <c r="G110" s="66"/>
    </row>
    <row r="111" spans="1:7" ht="15.75">
      <c r="A111" s="10"/>
      <c r="B111" s="2" t="s">
        <v>92</v>
      </c>
      <c r="C111" s="12">
        <v>875.29</v>
      </c>
      <c r="D111" s="66"/>
      <c r="E111" s="66"/>
      <c r="F111" s="66"/>
      <c r="G111" s="66"/>
    </row>
    <row r="112" spans="1:7" ht="15.75">
      <c r="A112" s="10"/>
      <c r="B112" s="2" t="s">
        <v>45</v>
      </c>
      <c r="C112" s="5">
        <v>3897.83</v>
      </c>
      <c r="D112" s="66"/>
      <c r="E112" s="66"/>
      <c r="F112" s="66"/>
      <c r="G112" s="66"/>
    </row>
    <row r="113" spans="1:7" ht="15.75">
      <c r="A113" s="10"/>
      <c r="B113" s="2" t="s">
        <v>46</v>
      </c>
      <c r="C113" s="5">
        <v>34327.29</v>
      </c>
      <c r="D113" s="66"/>
      <c r="E113" s="66"/>
      <c r="F113" s="66"/>
      <c r="G113" s="66"/>
    </row>
    <row r="114" spans="1:7" ht="15.75">
      <c r="A114" s="10"/>
      <c r="B114" s="2" t="s">
        <v>117</v>
      </c>
      <c r="C114" s="5">
        <v>83323.54</v>
      </c>
      <c r="D114" s="66"/>
      <c r="E114" s="66"/>
      <c r="F114" s="66"/>
      <c r="G114" s="66"/>
    </row>
    <row r="115" spans="1:7" ht="15.75">
      <c r="A115" s="10"/>
      <c r="B115" s="2" t="s">
        <v>118</v>
      </c>
      <c r="C115" s="34">
        <v>357.62</v>
      </c>
      <c r="D115" s="66"/>
      <c r="E115" s="66"/>
      <c r="F115" s="66"/>
      <c r="G115" s="66"/>
    </row>
    <row r="116" spans="1:7" ht="15.75">
      <c r="A116" s="10"/>
      <c r="B116" s="2" t="s">
        <v>96</v>
      </c>
      <c r="C116" s="12">
        <v>4882.47</v>
      </c>
      <c r="D116" s="66"/>
      <c r="E116" s="66"/>
      <c r="F116" s="66"/>
      <c r="G116" s="66"/>
    </row>
    <row r="117" spans="1:7" ht="15.75">
      <c r="A117" s="10"/>
      <c r="B117" s="2" t="s">
        <v>119</v>
      </c>
      <c r="C117" s="12">
        <v>565.65</v>
      </c>
      <c r="D117" s="66"/>
      <c r="E117" s="66"/>
      <c r="F117" s="66"/>
      <c r="G117" s="66"/>
    </row>
    <row r="118" spans="1:7" ht="15.75">
      <c r="A118" s="10"/>
      <c r="B118" s="2" t="s">
        <v>120</v>
      </c>
      <c r="C118" s="34">
        <v>1856.36</v>
      </c>
      <c r="D118" s="66"/>
      <c r="E118" s="66"/>
      <c r="F118" s="66"/>
      <c r="G118" s="66"/>
    </row>
    <row r="119" spans="1:7" ht="15.75">
      <c r="A119" s="10"/>
      <c r="B119" s="2" t="s">
        <v>121</v>
      </c>
      <c r="C119" s="34">
        <v>3353.43</v>
      </c>
      <c r="D119" s="66"/>
      <c r="E119" s="66"/>
      <c r="F119" s="66"/>
      <c r="G119" s="66"/>
    </row>
    <row r="120" spans="1:7" ht="15.75">
      <c r="A120" s="10"/>
      <c r="B120" s="2" t="s">
        <v>93</v>
      </c>
      <c r="C120" s="34">
        <v>8389.3</v>
      </c>
      <c r="D120" s="66"/>
      <c r="E120" s="66"/>
      <c r="F120" s="66"/>
      <c r="G120" s="66"/>
    </row>
    <row r="121" spans="1:7" ht="15.75">
      <c r="A121" s="10"/>
      <c r="B121" s="2" t="s">
        <v>122</v>
      </c>
      <c r="C121" s="34">
        <v>7416.82</v>
      </c>
      <c r="D121" s="66"/>
      <c r="E121" s="66"/>
      <c r="F121" s="66"/>
      <c r="G121" s="66"/>
    </row>
    <row r="122" spans="1:7" ht="15.75">
      <c r="A122" s="10"/>
      <c r="B122" s="2" t="s">
        <v>123</v>
      </c>
      <c r="C122" s="34">
        <v>6453.03</v>
      </c>
      <c r="D122" s="66"/>
      <c r="E122" s="66"/>
      <c r="F122" s="66"/>
      <c r="G122" s="66"/>
    </row>
    <row r="123" spans="1:7" ht="15.75">
      <c r="A123" s="10"/>
      <c r="B123" s="2" t="s">
        <v>124</v>
      </c>
      <c r="C123" s="34">
        <v>299.41</v>
      </c>
      <c r="D123" s="66"/>
      <c r="E123" s="66"/>
      <c r="F123" s="66"/>
      <c r="G123" s="66"/>
    </row>
    <row r="124" spans="1:7" ht="31.5">
      <c r="A124" s="10"/>
      <c r="B124" s="2" t="s">
        <v>125</v>
      </c>
      <c r="C124" s="12">
        <v>1724.62</v>
      </c>
      <c r="D124" s="66"/>
      <c r="E124" s="66"/>
      <c r="F124" s="66"/>
      <c r="G124" s="66"/>
    </row>
    <row r="125" spans="1:7" ht="15.75">
      <c r="A125" s="10"/>
      <c r="B125" s="2" t="s">
        <v>94</v>
      </c>
      <c r="C125" s="34">
        <v>1343.77</v>
      </c>
      <c r="D125" s="66"/>
      <c r="E125" s="66"/>
      <c r="F125" s="66"/>
      <c r="G125" s="66"/>
    </row>
    <row r="126" spans="1:7" ht="15.75">
      <c r="A126" s="10"/>
      <c r="B126" s="2" t="s">
        <v>126</v>
      </c>
      <c r="C126" s="34">
        <v>778.47</v>
      </c>
      <c r="D126" s="66"/>
      <c r="E126" s="66"/>
      <c r="F126" s="66"/>
      <c r="G126" s="66"/>
    </row>
    <row r="127" spans="1:7" ht="15.75">
      <c r="A127" s="10"/>
      <c r="B127" s="2" t="s">
        <v>127</v>
      </c>
      <c r="C127" s="12">
        <v>3351.03</v>
      </c>
      <c r="D127" s="66"/>
      <c r="E127" s="66"/>
      <c r="F127" s="66"/>
      <c r="G127" s="66"/>
    </row>
    <row r="128" spans="1:7" ht="15.75">
      <c r="A128" s="10"/>
      <c r="B128" s="2" t="s">
        <v>128</v>
      </c>
      <c r="C128" s="34">
        <v>158.09</v>
      </c>
      <c r="D128" s="66"/>
      <c r="E128" s="66"/>
      <c r="F128" s="66"/>
      <c r="G128" s="66"/>
    </row>
    <row r="129" spans="1:7" ht="15.75">
      <c r="A129" s="10"/>
      <c r="B129" s="2" t="s">
        <v>97</v>
      </c>
      <c r="C129" s="34">
        <v>898.24</v>
      </c>
      <c r="D129" s="66"/>
      <c r="E129" s="66"/>
      <c r="F129" s="66"/>
      <c r="G129" s="66"/>
    </row>
    <row r="130" spans="1:7" ht="15.75">
      <c r="A130" s="10"/>
      <c r="B130" s="2" t="s">
        <v>129</v>
      </c>
      <c r="C130" s="34">
        <v>389.91</v>
      </c>
      <c r="D130" s="66"/>
      <c r="E130" s="66"/>
      <c r="F130" s="66"/>
      <c r="G130" s="66"/>
    </row>
    <row r="131" spans="1:7" ht="15.75">
      <c r="A131" s="10"/>
      <c r="B131" s="2" t="s">
        <v>130</v>
      </c>
      <c r="C131" s="34">
        <v>646.73</v>
      </c>
      <c r="D131" s="66"/>
      <c r="E131" s="66"/>
      <c r="F131" s="66"/>
      <c r="G131" s="66"/>
    </row>
    <row r="132" spans="1:7" ht="15.75">
      <c r="A132" s="10"/>
      <c r="B132" s="2" t="s">
        <v>131</v>
      </c>
      <c r="C132" s="34">
        <v>718.59</v>
      </c>
      <c r="D132" s="66"/>
      <c r="E132" s="66"/>
      <c r="F132" s="66"/>
      <c r="G132" s="66"/>
    </row>
    <row r="133" spans="1:7" ht="15.75">
      <c r="A133" s="10"/>
      <c r="B133" s="2" t="s">
        <v>132</v>
      </c>
      <c r="C133" s="12">
        <v>898.57</v>
      </c>
      <c r="D133" s="66"/>
      <c r="E133" s="66"/>
      <c r="F133" s="66"/>
      <c r="G133" s="66"/>
    </row>
    <row r="134" spans="1:7" ht="15.75">
      <c r="A134" s="10"/>
      <c r="B134" s="2" t="s">
        <v>95</v>
      </c>
      <c r="C134" s="34">
        <v>2261.5</v>
      </c>
      <c r="D134" s="66"/>
      <c r="E134" s="66"/>
      <c r="F134" s="66"/>
      <c r="G134" s="66"/>
    </row>
    <row r="135" spans="1:7" ht="15.75">
      <c r="A135" s="10"/>
      <c r="B135" s="2" t="s">
        <v>133</v>
      </c>
      <c r="C135" s="34">
        <v>562.9</v>
      </c>
      <c r="D135" s="66"/>
      <c r="E135" s="66"/>
      <c r="F135" s="66"/>
      <c r="G135" s="66"/>
    </row>
    <row r="136" spans="1:7" ht="15.75">
      <c r="A136" s="10"/>
      <c r="B136" s="11" t="s">
        <v>134</v>
      </c>
      <c r="C136" s="12">
        <v>602160.24</v>
      </c>
      <c r="D136" s="66"/>
      <c r="E136" s="66"/>
      <c r="F136" s="66"/>
      <c r="G136" s="66"/>
    </row>
    <row r="137" spans="1:7" ht="15.75">
      <c r="A137" s="10"/>
      <c r="B137" s="52" t="s">
        <v>24</v>
      </c>
      <c r="C137" s="12">
        <f>SUM(C138:C139)</f>
        <v>396631.92</v>
      </c>
      <c r="D137" s="66"/>
      <c r="E137" s="66"/>
      <c r="F137" s="66"/>
      <c r="G137" s="66"/>
    </row>
    <row r="138" spans="1:7" ht="15.75">
      <c r="A138" s="10"/>
      <c r="B138" s="2" t="s">
        <v>24</v>
      </c>
      <c r="C138" s="5">
        <v>354742.47</v>
      </c>
      <c r="D138" s="66"/>
      <c r="E138" s="66"/>
      <c r="F138" s="66"/>
      <c r="G138" s="66"/>
    </row>
    <row r="139" spans="1:7" ht="15.75">
      <c r="A139" s="10"/>
      <c r="B139" s="2" t="s">
        <v>44</v>
      </c>
      <c r="C139" s="5">
        <v>41889.45</v>
      </c>
      <c r="D139" s="66"/>
      <c r="E139" s="66"/>
      <c r="F139" s="66"/>
      <c r="G139" s="66"/>
    </row>
    <row r="140" spans="1:7" ht="15.75">
      <c r="A140" s="10"/>
      <c r="B140" s="52" t="s">
        <v>56</v>
      </c>
      <c r="C140" s="12">
        <v>0</v>
      </c>
      <c r="D140" s="69"/>
      <c r="E140" s="69"/>
      <c r="F140" s="69"/>
      <c r="G140" s="69"/>
    </row>
    <row r="141" spans="1:7" ht="15.75">
      <c r="A141" s="10"/>
      <c r="B141" s="52" t="s">
        <v>57</v>
      </c>
      <c r="C141" s="12">
        <v>0</v>
      </c>
      <c r="D141" s="69"/>
      <c r="E141" s="69"/>
      <c r="F141" s="69"/>
      <c r="G141" s="69"/>
    </row>
    <row r="142" spans="1:7" ht="15.75">
      <c r="A142" s="10"/>
      <c r="B142" s="52" t="s">
        <v>11</v>
      </c>
      <c r="C142" s="12">
        <f>SUM(C143:C145)</f>
        <v>453437.81999999995</v>
      </c>
      <c r="D142" s="69"/>
      <c r="E142" s="69"/>
      <c r="F142" s="69"/>
      <c r="G142" s="69"/>
    </row>
    <row r="143" spans="1:7" ht="15.75">
      <c r="A143" s="10"/>
      <c r="B143" s="2" t="s">
        <v>19</v>
      </c>
      <c r="C143" s="5">
        <v>1421.1</v>
      </c>
      <c r="D143" s="69"/>
      <c r="E143" s="69"/>
      <c r="F143" s="69"/>
      <c r="G143" s="69"/>
    </row>
    <row r="144" spans="1:7" ht="15.75">
      <c r="A144" s="10"/>
      <c r="B144" s="2" t="s">
        <v>20</v>
      </c>
      <c r="C144" s="5">
        <v>36630</v>
      </c>
      <c r="D144" s="69"/>
      <c r="E144" s="69"/>
      <c r="F144" s="69"/>
      <c r="G144" s="69"/>
    </row>
    <row r="145" spans="1:7" ht="15.75">
      <c r="A145" s="10"/>
      <c r="B145" s="2" t="s">
        <v>27</v>
      </c>
      <c r="C145" s="5">
        <v>415386.72</v>
      </c>
      <c r="D145" s="69"/>
      <c r="E145" s="69"/>
      <c r="F145" s="69"/>
      <c r="G145" s="69"/>
    </row>
    <row r="146" spans="1:7" ht="15.75">
      <c r="A146" s="10"/>
      <c r="B146" s="21"/>
      <c r="C146" s="12"/>
      <c r="D146" s="69"/>
      <c r="E146" s="69"/>
      <c r="F146" s="69"/>
      <c r="G146" s="69"/>
    </row>
    <row r="147" spans="1:7" ht="18.75">
      <c r="A147" s="53" t="s">
        <v>47</v>
      </c>
      <c r="B147" s="54" t="s">
        <v>48</v>
      </c>
      <c r="C147" s="55">
        <f>G22</f>
        <v>1641078.5100000002</v>
      </c>
      <c r="D147" s="69"/>
      <c r="E147" s="69"/>
      <c r="F147" s="69"/>
      <c r="G147" s="69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2023-03-28T10:29:56Z</cp:lastPrinted>
  <dcterms:created xsi:type="dcterms:W3CDTF">2023-03-03T06:00:44Z</dcterms:created>
  <dcterms:modified xsi:type="dcterms:W3CDTF">2023-03-28T10:30:17Z</dcterms:modified>
  <cp:category/>
  <cp:version/>
  <cp:contentType/>
  <cp:contentStatus/>
  <cp:revision>1</cp:revision>
</cp:coreProperties>
</file>