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287" activeTab="0"/>
  </bookViews>
  <sheets>
    <sheet name="Отчет для жителей" sheetId="1" r:id="rId1"/>
  </sheets>
  <definedNames/>
  <calcPr fullCalcOnLoad="1" refMode="R1C1"/>
</workbook>
</file>

<file path=xl/sharedStrings.xml><?xml version="1.0" encoding="utf-8"?>
<sst xmlns="http://schemas.openxmlformats.org/spreadsheetml/2006/main" count="142" uniqueCount="137">
  <si>
    <t>ОТЧЕТ</t>
  </si>
  <si>
    <t xml:space="preserve">ООО "Гарант-Сервис" </t>
  </si>
  <si>
    <t>за период с 01.01.2018 по 31.12.2018 г.</t>
  </si>
  <si>
    <t>по предоставленным услугам на содержание и текущему ремонту общего имущества многоквартирного дома</t>
  </si>
  <si>
    <t>Липецкая обл, Елец г, Спутников ул, дом № 6</t>
  </si>
  <si>
    <t xml:space="preserve"> I. Характеристика МКД</t>
  </si>
  <si>
    <t>Количество этажей</t>
  </si>
  <si>
    <t>Количество подъездов</t>
  </si>
  <si>
    <t>Количество квартир</t>
  </si>
  <si>
    <t>Общая площадь МКД</t>
  </si>
  <si>
    <t xml:space="preserve"> II. Оплата услуг по содержанию и текущему ремонту</t>
  </si>
  <si>
    <t>Нормативное потребление ХВС на содержание общего имущества</t>
  </si>
  <si>
    <t>Нормативное потребление электроэнергии на содержание общего имущества</t>
  </si>
  <si>
    <t xml:space="preserve">Норматив на водоотведение на содержание общего имущества </t>
  </si>
  <si>
    <t>Итого начислено</t>
  </si>
  <si>
    <t>Оплачено</t>
  </si>
  <si>
    <t>Всего услуг: в том числе</t>
  </si>
  <si>
    <t>Водоотведение ОДН на СОИ в МКД</t>
  </si>
  <si>
    <t>Услуги связи</t>
  </si>
  <si>
    <t>Услуги почты</t>
  </si>
  <si>
    <t>Билет междугородний</t>
  </si>
  <si>
    <t>Инструменты</t>
  </si>
  <si>
    <t>Водоснабжение ОДН на СОИ в МКД</t>
  </si>
  <si>
    <t>Электропотребление ОДН на СОИ в МКД</t>
  </si>
  <si>
    <t>Хозинвентарь</t>
  </si>
  <si>
    <t>З/части для а/м</t>
  </si>
  <si>
    <t>Оплата труда</t>
  </si>
  <si>
    <t>Аренда помещения под офис</t>
  </si>
  <si>
    <t>Програмное обеспечение</t>
  </si>
  <si>
    <t>Вывоз ТБО</t>
  </si>
  <si>
    <t>Аварийные работы</t>
  </si>
  <si>
    <t>Генерация квалифицированного сертификата ключа проверки электронной подписи</t>
  </si>
  <si>
    <t>Вывоз крупногабаритного мусора</t>
  </si>
  <si>
    <t>Канцтовары</t>
  </si>
  <si>
    <t>Ремонт автомобиля</t>
  </si>
  <si>
    <t>Оплата труда сантехники</t>
  </si>
  <si>
    <t>Оплата труда электрики</t>
  </si>
  <si>
    <t>Проверка на подсос воздуха дымогенератором</t>
  </si>
  <si>
    <t>Оплата труда КИПа</t>
  </si>
  <si>
    <t>Замена резинового вала лазерного картриджа А4</t>
  </si>
  <si>
    <t>Оплата труда администрация</t>
  </si>
  <si>
    <t>Заправка картриджа</t>
  </si>
  <si>
    <t>ГСМ</t>
  </si>
  <si>
    <t>Дератизация</t>
  </si>
  <si>
    <t>Пополнение транспортной карты</t>
  </si>
  <si>
    <t>Техническое обслуживание лазерного принтера</t>
  </si>
  <si>
    <t>замена термопленки</t>
  </si>
  <si>
    <t>Информационно-консультационные услуги</t>
  </si>
  <si>
    <t>Телефон , связь</t>
  </si>
  <si>
    <t>Проведение специальной оценки условий труда</t>
  </si>
  <si>
    <t>Замена конвектора</t>
  </si>
  <si>
    <t>Замена фотовала</t>
  </si>
  <si>
    <t>Замена ламп освещения</t>
  </si>
  <si>
    <t>Трансполртная услуга</t>
  </si>
  <si>
    <t>Работа автокрана</t>
  </si>
  <si>
    <t>Фотопечать</t>
  </si>
  <si>
    <t>Обезвреживание ламп ртутных,ртутно-кварцевых,люминесцентных утративших потребительские свойства</t>
  </si>
  <si>
    <t>Услуга по демеркуризации оборотных контейнеров</t>
  </si>
  <si>
    <t>Замена основных кранов ХГВС</t>
  </si>
  <si>
    <t>Замена сливного крана</t>
  </si>
  <si>
    <t>Почта, реклама</t>
  </si>
  <si>
    <t>Замена крестовины на канализации</t>
  </si>
  <si>
    <t>Комп.оборудование</t>
  </si>
  <si>
    <t>Ремонт бензокосы</t>
  </si>
  <si>
    <t>Спецодежда</t>
  </si>
  <si>
    <t>Замена крана для набора воды</t>
  </si>
  <si>
    <t>Электронная отчетность</t>
  </si>
  <si>
    <t>Страхование автомобиля</t>
  </si>
  <si>
    <t>Техобслуживание автомобиля</t>
  </si>
  <si>
    <t>Ремонт подвала</t>
  </si>
  <si>
    <t>Доставка песка</t>
  </si>
  <si>
    <t>Штраф ГИБДД</t>
  </si>
  <si>
    <t>Услуги транспортной экспедиции</t>
  </si>
  <si>
    <t>Поверка водосчетчика</t>
  </si>
  <si>
    <t>БСС "Система Главбух"для упрощенки Интернет-версия,12мес.</t>
  </si>
  <si>
    <t>Замена расходников на бензокосу</t>
  </si>
  <si>
    <t>Ремонт принтера</t>
  </si>
  <si>
    <t>Периодическая проверка вентканалов и дымоходов</t>
  </si>
  <si>
    <t>Изготовление лавки</t>
  </si>
  <si>
    <t>Ремонт отмостки</t>
  </si>
  <si>
    <t>Замена радиатора</t>
  </si>
  <si>
    <t>Замена выключателя</t>
  </si>
  <si>
    <t>Ремонт порожков</t>
  </si>
  <si>
    <t>Установка стекла в подъезде</t>
  </si>
  <si>
    <t>Ремонт инструмента</t>
  </si>
  <si>
    <t>Изгтовление ключей</t>
  </si>
  <si>
    <t>Износ спецодежды</t>
  </si>
  <si>
    <t>Замена элементов питания в ноутбуке</t>
  </si>
  <si>
    <t>Проведение вебинара</t>
  </si>
  <si>
    <t>Предоставление сведений из ЕГРН</t>
  </si>
  <si>
    <t>Изготовление ключа к домофону</t>
  </si>
  <si>
    <t>Вывоз снега</t>
  </si>
  <si>
    <t>Техническое обслуживание ВДГО</t>
  </si>
  <si>
    <t>Страхование от несчастных случаев</t>
  </si>
  <si>
    <t>ООО "Центр независимых исследований и судебных экспертиз"</t>
  </si>
  <si>
    <t>ООО "Городская касса"</t>
  </si>
  <si>
    <t>Акционерное общество "Страховое общество газовой промышленности"</t>
  </si>
  <si>
    <t>Услуги банка</t>
  </si>
  <si>
    <t>Прочие расходы</t>
  </si>
  <si>
    <t>Материальная помощь</t>
  </si>
  <si>
    <t>Госпошлина</t>
  </si>
  <si>
    <t>Итого:</t>
  </si>
  <si>
    <t xml:space="preserve"> Долг за управляющей компанией </t>
  </si>
  <si>
    <t xml:space="preserve"> III. Предоставлено услуг по управлению, 
содержанию и текущему ремонту</t>
  </si>
  <si>
    <t>Задолженность по неплаттельщикам на 31.12.2018</t>
  </si>
  <si>
    <t>Остаток
денежных средств жителей оплаченных за 2018год</t>
  </si>
  <si>
    <t>Остаток
денежных средств жителей оплаченных 
за 2017год</t>
  </si>
  <si>
    <t>Оплачено
 за 2018</t>
  </si>
  <si>
    <t>Израсходованно
 за 2018</t>
  </si>
  <si>
    <t xml:space="preserve">Печать и доставка квитанций за капитальный ремонт </t>
  </si>
  <si>
    <t>Содержание и текуший ремонт общедомового имущества</t>
  </si>
  <si>
    <t>Услуги по санитарному содержанию</t>
  </si>
  <si>
    <t>Уборка мест общего пользования</t>
  </si>
  <si>
    <t>Уборка придомовой территории</t>
  </si>
  <si>
    <t>Уборка снега и привлечение атотехники</t>
  </si>
  <si>
    <t>Доставка песка, посыпка территории песком или смесью</t>
  </si>
  <si>
    <t>Выкашивание газонов</t>
  </si>
  <si>
    <t>Очистка помещений общего пользования (чердаки, подвалы) от мусора</t>
  </si>
  <si>
    <t>Вывоз мусора</t>
  </si>
  <si>
    <t xml:space="preserve">Работы и услуги по содержанию и текущему 
ремонту </t>
  </si>
  <si>
    <t>Содержание конструктивных элементов здания (обходы и осмотры)
Кровля,  стены отмостки, фундамент, инжинерные комуникации</t>
  </si>
  <si>
    <t>Внутридомовые    сети</t>
  </si>
  <si>
    <t>Отопление</t>
  </si>
  <si>
    <t>Водопровод</t>
  </si>
  <si>
    <t>Водоотведение</t>
  </si>
  <si>
    <t>Электроснабжение</t>
  </si>
  <si>
    <t xml:space="preserve"> Газоснабжение</t>
  </si>
  <si>
    <t xml:space="preserve"> Обследование жилого дома специализированными организациями</t>
  </si>
  <si>
    <t>Подготовка многоквартирного дома к сезонной эксплуатации</t>
  </si>
  <si>
    <r>
      <t>Аварийно-диспетчерское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обслуживание</t>
    </r>
  </si>
  <si>
    <t xml:space="preserve">Замена стояка водопровода </t>
  </si>
  <si>
    <t>Замена датчика температуры для системы отопления</t>
  </si>
  <si>
    <t>Ремонт трубы (замена участка трубы канализации)</t>
  </si>
  <si>
    <t>Ремонт системы отопления (ремонт и замена части лежака отопления)</t>
  </si>
  <si>
    <t>Замена светильников</t>
  </si>
  <si>
    <r>
      <t xml:space="preserve">Услуги по управлению многоквартирным домом </t>
    </r>
    <r>
      <rPr>
        <sz val="12"/>
        <rFont val="Times New Roman"/>
        <family val="1"/>
      </rPr>
      <t xml:space="preserve">
Ведение технической документации на многоквартирный дом, ее хранение, Заключение договоров с ресурсоснабжающими организациями, другими поставщиками работ и услуг, осуществление контроля за качеством услуг;
Информирование собственников об изменении тарифов, предоставление информации собственникам согласно правовым актам РФ
Начисление, сбор, перерасчет платежей собственникам и нанимателям за жилищные и комунальные услуги
обеспечение регистрационного учета граждан
Планирование необходимых расходов по содержанию, ТО, текущему ремонту общего имущества многоквартирных домов в соответствии с нормативными правовыми актами РФ
Установление фактов причинения вреда имуществу собственника;
Взыскание задолженности по оплате за жилищные и коммунальные услуги, в т.ч. в судебном порядке;
Выдача справок по запросам собственников и нанимателей
Налоги, оплата труда, взносы, прочие расходы.</t>
    </r>
  </si>
  <si>
    <t>оплата труда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</si>
</sst>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000"/>
  </numFmts>
  <fonts count="10">
    <font>
      <sz val="8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u val="single"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u val="single"/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58">
    <xf numFmtId="0" fontId="0" fillId="0" borderId="0" xfId="0" applyAlignment="1">
      <alignment/>
    </xf>
    <xf numFmtId="0" fontId="1" fillId="0" borderId="0" xfId="0" applyAlignment="1">
      <alignment horizontal="left"/>
    </xf>
    <xf numFmtId="0" fontId="1" fillId="0" borderId="1" xfId="0" applyNumberFormat="1" applyFont="1" applyAlignment="1">
      <alignment horizontal="left" wrapText="1"/>
    </xf>
    <xf numFmtId="1" fontId="1" fillId="0" borderId="1" xfId="0" applyNumberFormat="1" applyFont="1" applyAlignment="1">
      <alignment horizontal="right" wrapText="1"/>
    </xf>
    <xf numFmtId="164" fontId="1" fillId="0" borderId="1" xfId="0" applyNumberFormat="1" applyFont="1" applyAlignment="1">
      <alignment horizontal="right" wrapText="1"/>
    </xf>
    <xf numFmtId="0" fontId="4" fillId="0" borderId="1" xfId="0" applyNumberFormat="1" applyFont="1" applyAlignment="1">
      <alignment horizontal="left" wrapText="1"/>
    </xf>
    <xf numFmtId="4" fontId="1" fillId="0" borderId="1" xfId="0" applyNumberFormat="1" applyFont="1" applyAlignment="1">
      <alignment horizontal="right" wrapText="1"/>
    </xf>
    <xf numFmtId="2" fontId="1" fillId="0" borderId="1" xfId="0" applyNumberFormat="1" applyFont="1" applyAlignment="1">
      <alignment horizontal="right" wrapText="1"/>
    </xf>
    <xf numFmtId="4" fontId="4" fillId="0" borderId="1" xfId="0" applyNumberFormat="1" applyFont="1" applyAlignment="1">
      <alignment horizontal="right" wrapText="1"/>
    </xf>
    <xf numFmtId="0" fontId="2" fillId="0" borderId="0" xfId="0" applyNumberFormat="1" applyAlignment="1">
      <alignment horizontal="left" wrapText="1"/>
    </xf>
    <xf numFmtId="0" fontId="3" fillId="2" borderId="2" xfId="0" applyNumberFormat="1" applyFont="1" applyBorder="1" applyAlignment="1">
      <alignment horizontal="center" wrapText="1"/>
    </xf>
    <xf numFmtId="4" fontId="2" fillId="0" borderId="0" xfId="0" applyNumberFormat="1" applyAlignment="1">
      <alignment horizontal="right" wrapText="1"/>
    </xf>
    <xf numFmtId="0" fontId="3" fillId="3" borderId="2" xfId="0" applyNumberFormat="1" applyFont="1" applyFill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4" fontId="1" fillId="0" borderId="0" xfId="0" applyNumberFormat="1" applyAlignment="1">
      <alignment horizontal="left"/>
    </xf>
    <xf numFmtId="4" fontId="1" fillId="0" borderId="1" xfId="0" applyNumberFormat="1" applyFont="1" applyFill="1" applyAlignment="1">
      <alignment horizontal="right" wrapText="1"/>
    </xf>
    <xf numFmtId="4" fontId="3" fillId="0" borderId="1" xfId="0" applyNumberFormat="1" applyFont="1" applyBorder="1" applyAlignment="1">
      <alignment horizontal="right" wrapText="1"/>
    </xf>
    <xf numFmtId="2" fontId="3" fillId="0" borderId="1" xfId="0" applyNumberFormat="1" applyFont="1" applyBorder="1" applyAlignment="1">
      <alignment horizontal="right"/>
    </xf>
    <xf numFmtId="0" fontId="1" fillId="0" borderId="1" xfId="0" applyBorder="1" applyAlignment="1">
      <alignment/>
    </xf>
    <xf numFmtId="0" fontId="3" fillId="0" borderId="1" xfId="0" applyFont="1" applyBorder="1" applyAlignment="1">
      <alignment horizontal="right"/>
    </xf>
    <xf numFmtId="0" fontId="1" fillId="0" borderId="3" xfId="0" applyNumberFormat="1" applyFont="1" applyBorder="1" applyAlignment="1">
      <alignment horizontal="center" wrapText="1"/>
    </xf>
    <xf numFmtId="0" fontId="6" fillId="4" borderId="0" xfId="0" applyFont="1" applyFill="1" applyAlignment="1">
      <alignment horizontal="left"/>
    </xf>
    <xf numFmtId="0" fontId="1" fillId="0" borderId="1" xfId="0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0" fontId="1" fillId="5" borderId="1" xfId="0" applyFill="1" applyBorder="1" applyAlignment="1">
      <alignment horizontal="left"/>
    </xf>
    <xf numFmtId="0" fontId="1" fillId="0" borderId="1" xfId="0" applyNumberFormat="1" applyFont="1" applyAlignment="1">
      <alignment horizontal="center" wrapText="1"/>
    </xf>
    <xf numFmtId="4" fontId="4" fillId="5" borderId="1" xfId="0" applyNumberFormat="1" applyFont="1" applyFill="1" applyAlignment="1">
      <alignment horizontal="left" wrapText="1"/>
    </xf>
    <xf numFmtId="0" fontId="1" fillId="5" borderId="1" xfId="0" applyNumberFormat="1" applyFont="1" applyFill="1" applyBorder="1" applyAlignment="1">
      <alignment horizontal="left" wrapText="1"/>
    </xf>
    <xf numFmtId="0" fontId="1" fillId="6" borderId="1" xfId="0" applyFont="1" applyFill="1" applyBorder="1" applyAlignment="1">
      <alignment horizontal="left"/>
    </xf>
    <xf numFmtId="0" fontId="7" fillId="6" borderId="1" xfId="0" applyFont="1" applyFill="1" applyBorder="1" applyAlignment="1">
      <alignment vertical="top" wrapText="1"/>
    </xf>
    <xf numFmtId="0" fontId="7" fillId="6" borderId="1" xfId="0" applyFont="1" applyFill="1" applyAlignment="1">
      <alignment vertical="top" wrapText="1"/>
    </xf>
    <xf numFmtId="0" fontId="7" fillId="5" borderId="1" xfId="0" applyFont="1" applyFill="1" applyAlignment="1">
      <alignment vertical="top" wrapText="1"/>
    </xf>
    <xf numFmtId="0" fontId="1" fillId="5" borderId="1" xfId="0" applyNumberFormat="1" applyFont="1" applyFill="1" applyAlignment="1">
      <alignment horizontal="left" wrapText="1"/>
    </xf>
    <xf numFmtId="0" fontId="7" fillId="5" borderId="1" xfId="0" applyFont="1" applyFill="1" applyAlignment="1">
      <alignment horizontal="left" vertical="top" wrapText="1"/>
    </xf>
    <xf numFmtId="0" fontId="1" fillId="4" borderId="1" xfId="0" applyNumberFormat="1" applyFont="1" applyFill="1" applyAlignment="1">
      <alignment horizontal="left" wrapText="1"/>
    </xf>
    <xf numFmtId="0" fontId="1" fillId="0" borderId="0" xfId="0" applyAlignment="1">
      <alignment horizontal="center"/>
    </xf>
    <xf numFmtId="0" fontId="3" fillId="2" borderId="2" xfId="0" applyNumberFormat="1" applyFont="1" applyBorder="1" applyAlignment="1">
      <alignment horizontal="center"/>
    </xf>
    <xf numFmtId="0" fontId="2" fillId="0" borderId="0" xfId="0" applyNumberFormat="1" applyAlignment="1">
      <alignment horizontal="center" wrapText="1"/>
    </xf>
    <xf numFmtId="0" fontId="1" fillId="0" borderId="4" xfId="0" applyBorder="1" applyAlignment="1">
      <alignment horizontal="center"/>
    </xf>
    <xf numFmtId="0" fontId="1" fillId="0" borderId="1" xfId="0" applyNumberFormat="1" applyFont="1" applyBorder="1" applyAlignment="1">
      <alignment horizontal="center" wrapText="1"/>
    </xf>
    <xf numFmtId="0" fontId="1" fillId="5" borderId="0" xfId="0" applyFont="1" applyFill="1" applyAlignment="1">
      <alignment horizontal="left"/>
    </xf>
    <xf numFmtId="0" fontId="6" fillId="4" borderId="1" xfId="0" applyFont="1" applyFill="1" applyBorder="1" applyAlignment="1">
      <alignment horizontal="left" wrapText="1"/>
    </xf>
    <xf numFmtId="0" fontId="1" fillId="0" borderId="1" xfId="0" applyNumberFormat="1" applyFont="1" applyFill="1" applyAlignment="1">
      <alignment horizontal="left" wrapText="1"/>
    </xf>
    <xf numFmtId="2" fontId="1" fillId="0" borderId="0" xfId="0" applyNumberFormat="1" applyAlignment="1">
      <alignment horizontal="left"/>
    </xf>
    <xf numFmtId="4" fontId="3" fillId="0" borderId="1" xfId="0" applyNumberFormat="1" applyFont="1" applyAlignment="1">
      <alignment horizontal="right" wrapText="1"/>
    </xf>
    <xf numFmtId="4" fontId="4" fillId="0" borderId="0" xfId="0" applyNumberFormat="1" applyFont="1" applyBorder="1" applyAlignment="1">
      <alignment horizontal="right" wrapText="1"/>
    </xf>
    <xf numFmtId="0" fontId="4" fillId="0" borderId="2" xfId="0" applyNumberFormat="1" applyFont="1" applyBorder="1" applyAlignment="1">
      <alignment horizontal="left" wrapText="1"/>
    </xf>
    <xf numFmtId="4" fontId="3" fillId="3" borderId="5" xfId="0" applyNumberFormat="1" applyFont="1" applyFill="1" applyBorder="1" applyAlignment="1">
      <alignment/>
    </xf>
    <xf numFmtId="4" fontId="4" fillId="0" borderId="4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1" fillId="0" borderId="1" xfId="0" applyNumberFormat="1" applyBorder="1" applyAlignment="1">
      <alignment/>
    </xf>
    <xf numFmtId="0" fontId="9" fillId="4" borderId="1" xfId="0" applyNumberFormat="1" applyFont="1" applyFill="1" applyAlignment="1">
      <alignment horizontal="left" wrapText="1"/>
    </xf>
    <xf numFmtId="4" fontId="4" fillId="0" borderId="1" xfId="0" applyNumberFormat="1" applyFont="1" applyAlignment="1">
      <alignment horizontal="right" vertical="justify" wrapText="1"/>
    </xf>
    <xf numFmtId="0" fontId="2" fillId="0" borderId="0" xfId="0" applyNumberFormat="1" applyAlignment="1">
      <alignment horizontal="left"/>
    </xf>
    <xf numFmtId="0" fontId="3" fillId="3" borderId="1" xfId="0" applyNumberFormat="1" applyFont="1" applyFill="1" applyAlignment="1">
      <alignment horizontal="left"/>
    </xf>
    <xf numFmtId="0" fontId="2" fillId="0" borderId="0" xfId="0" applyNumberFormat="1" applyAlignment="1">
      <alignment horizontal="center"/>
    </xf>
    <xf numFmtId="0" fontId="3" fillId="0" borderId="0" xfId="0" applyNumberForma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5F2DD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G141"/>
  <sheetViews>
    <sheetView tabSelected="1" workbookViewId="0" topLeftCell="B74">
      <selection activeCell="B100" sqref="B100"/>
    </sheetView>
  </sheetViews>
  <sheetFormatPr defaultColWidth="9.33203125" defaultRowHeight="11.25"/>
  <cols>
    <col min="1" max="1" width="11.5" style="36" hidden="1" customWidth="1"/>
    <col min="2" max="2" width="90" style="1" customWidth="1"/>
    <col min="3" max="3" width="24.66015625" style="1" customWidth="1"/>
    <col min="4" max="4" width="18.33203125" style="0" customWidth="1"/>
    <col min="5" max="5" width="18.66015625" style="0" customWidth="1"/>
    <col min="6" max="6" width="17.16015625" style="0" customWidth="1"/>
    <col min="7" max="7" width="14.66015625" style="0" customWidth="1"/>
    <col min="8" max="8" width="10.66015625" style="0" customWidth="1"/>
    <col min="9" max="9" width="24.66015625" style="0" customWidth="1"/>
    <col min="10" max="16384" width="10.66015625" style="0" customWidth="1"/>
  </cols>
  <sheetData>
    <row r="2" spans="1:3" s="1" customFormat="1" ht="18.75" customHeight="1">
      <c r="A2" s="56" t="s">
        <v>0</v>
      </c>
      <c r="B2" s="56"/>
      <c r="C2" s="56"/>
    </row>
    <row r="3" spans="1:3" s="1" customFormat="1" ht="18.75" customHeight="1">
      <c r="A3" s="56" t="s">
        <v>1</v>
      </c>
      <c r="B3" s="56"/>
      <c r="C3" s="56"/>
    </row>
    <row r="4" spans="1:3" s="1" customFormat="1" ht="15.75" customHeight="1">
      <c r="A4" s="57" t="s">
        <v>2</v>
      </c>
      <c r="B4" s="57"/>
      <c r="C4" s="57"/>
    </row>
    <row r="5" spans="1:3" s="1" customFormat="1" ht="30.75" customHeight="1">
      <c r="A5" s="57" t="s">
        <v>3</v>
      </c>
      <c r="B5" s="57"/>
      <c r="C5" s="57"/>
    </row>
    <row r="6" ht="18.75" customHeight="1"/>
    <row r="7" spans="1:3" s="1" customFormat="1" ht="18.75" customHeight="1">
      <c r="A7" s="54" t="s">
        <v>4</v>
      </c>
      <c r="B7" s="54"/>
      <c r="C7" s="54"/>
    </row>
    <row r="9" spans="1:3" s="1" customFormat="1" ht="15.75" customHeight="1">
      <c r="A9" s="37"/>
      <c r="B9" s="55" t="s">
        <v>5</v>
      </c>
      <c r="C9" s="55"/>
    </row>
    <row r="10" spans="1:3" s="1" customFormat="1" ht="15.75" customHeight="1">
      <c r="A10" s="26"/>
      <c r="B10" s="2" t="s">
        <v>6</v>
      </c>
      <c r="C10" s="3">
        <v>5</v>
      </c>
    </row>
    <row r="11" spans="1:3" s="1" customFormat="1" ht="15.75" customHeight="1">
      <c r="A11" s="26"/>
      <c r="B11" s="2" t="s">
        <v>7</v>
      </c>
      <c r="C11" s="3">
        <v>6</v>
      </c>
    </row>
    <row r="12" spans="1:3" s="1" customFormat="1" ht="15.75" customHeight="1">
      <c r="A12" s="26"/>
      <c r="B12" s="2" t="s">
        <v>8</v>
      </c>
      <c r="C12" s="3">
        <v>117</v>
      </c>
    </row>
    <row r="13" spans="1:3" s="1" customFormat="1" ht="15.75" customHeight="1">
      <c r="A13" s="26"/>
      <c r="B13" s="2" t="s">
        <v>9</v>
      </c>
      <c r="C13" s="4">
        <v>8512.3</v>
      </c>
    </row>
    <row r="14" spans="1:3" s="1" customFormat="1" ht="15.75" customHeight="1">
      <c r="A14" s="10"/>
      <c r="B14" s="55" t="s">
        <v>10</v>
      </c>
      <c r="C14" s="55"/>
    </row>
    <row r="15" spans="1:3" s="1" customFormat="1" ht="15.75" customHeight="1">
      <c r="A15" s="26"/>
      <c r="B15" s="5" t="s">
        <v>104</v>
      </c>
      <c r="C15" s="6">
        <v>150558.59</v>
      </c>
    </row>
    <row r="16" spans="1:7" s="1" customFormat="1" ht="78" customHeight="1">
      <c r="A16" s="26"/>
      <c r="B16" s="2"/>
      <c r="C16" s="6"/>
      <c r="D16" s="13" t="s">
        <v>106</v>
      </c>
      <c r="E16" s="14" t="s">
        <v>107</v>
      </c>
      <c r="F16" s="13" t="s">
        <v>108</v>
      </c>
      <c r="G16" s="13" t="s">
        <v>105</v>
      </c>
    </row>
    <row r="17" spans="1:7" s="1" customFormat="1" ht="21.75" customHeight="1">
      <c r="A17" s="26"/>
      <c r="B17" s="2" t="s">
        <v>110</v>
      </c>
      <c r="C17" s="16">
        <v>1079380.12</v>
      </c>
      <c r="D17" s="19">
        <v>-21238.01</v>
      </c>
      <c r="E17" s="19">
        <v>1079662.49</v>
      </c>
      <c r="F17" s="51">
        <f>C25</f>
        <v>858437.3700000001</v>
      </c>
      <c r="G17" s="19">
        <f>D17+E17-F17</f>
        <v>199987.10999999987</v>
      </c>
    </row>
    <row r="18" spans="1:7" s="1" customFormat="1" ht="21.75" customHeight="1">
      <c r="A18" s="26">
        <v>22</v>
      </c>
      <c r="B18" s="2" t="s">
        <v>12</v>
      </c>
      <c r="C18" s="16">
        <v>66781.38</v>
      </c>
      <c r="D18" s="19">
        <v>-1314.69</v>
      </c>
      <c r="E18" s="19">
        <v>66798.85</v>
      </c>
      <c r="F18" s="51">
        <f>C131</f>
        <v>188855.05</v>
      </c>
      <c r="G18" s="19">
        <f>D18+E18-F18</f>
        <v>-123370.88999999998</v>
      </c>
    </row>
    <row r="19" spans="1:7" s="1" customFormat="1" ht="15.75" customHeight="1">
      <c r="A19" s="26">
        <v>23</v>
      </c>
      <c r="B19" s="2" t="s">
        <v>11</v>
      </c>
      <c r="C19" s="16">
        <v>6414.48</v>
      </c>
      <c r="D19" s="19">
        <v>-126.21</v>
      </c>
      <c r="E19" s="19">
        <v>6416.16</v>
      </c>
      <c r="F19" s="51">
        <f>C132</f>
        <v>20384.04</v>
      </c>
      <c r="G19" s="19">
        <f>D19+E19-F19</f>
        <v>-14094.09</v>
      </c>
    </row>
    <row r="20" spans="1:7" s="1" customFormat="1" ht="15.75" customHeight="1">
      <c r="A20" s="26">
        <v>24</v>
      </c>
      <c r="B20" s="2" t="s">
        <v>13</v>
      </c>
      <c r="C20" s="6">
        <v>6791.34</v>
      </c>
      <c r="D20" s="19">
        <v>-133.63</v>
      </c>
      <c r="E20" s="19">
        <v>6793.14</v>
      </c>
      <c r="F20" s="51">
        <f>C133</f>
        <v>10654.96</v>
      </c>
      <c r="G20" s="19">
        <f>D20+E20-F20</f>
        <v>-3995.449999999999</v>
      </c>
    </row>
    <row r="21" spans="1:7" s="1" customFormat="1" ht="30.75" customHeight="1">
      <c r="A21" s="26">
        <v>25</v>
      </c>
      <c r="B21" s="2" t="s">
        <v>109</v>
      </c>
      <c r="C21" s="6">
        <v>6270</v>
      </c>
      <c r="D21" s="19">
        <v>-123.37</v>
      </c>
      <c r="E21" s="19">
        <v>6271.64</v>
      </c>
      <c r="F21" s="51">
        <f>C134</f>
        <v>579.15</v>
      </c>
      <c r="G21" s="19">
        <f>D21+E21-F21</f>
        <v>5569.120000000001</v>
      </c>
    </row>
    <row r="22" spans="1:7" s="1" customFormat="1" ht="15.75" customHeight="1">
      <c r="A22" s="26"/>
      <c r="B22" s="5" t="s">
        <v>14</v>
      </c>
      <c r="C22" s="8">
        <f>SUM(C17:C21)</f>
        <v>1165637.32</v>
      </c>
      <c r="D22" s="17">
        <f>SUM(D17:D21)</f>
        <v>-22935.909999999996</v>
      </c>
      <c r="E22" s="20">
        <f>SUM(E17:E21)</f>
        <v>1165942.2799999998</v>
      </c>
      <c r="F22" s="18">
        <f>SUM(F17:F21)</f>
        <v>1078910.57</v>
      </c>
      <c r="G22" s="18">
        <f>SUM(G17:G21)</f>
        <v>64095.799999999894</v>
      </c>
    </row>
    <row r="23" spans="1:3" s="1" customFormat="1" ht="15.75" customHeight="1">
      <c r="A23" s="26"/>
      <c r="B23" s="5" t="s">
        <v>15</v>
      </c>
      <c r="C23" s="8">
        <v>1165942.28</v>
      </c>
    </row>
    <row r="24" spans="1:3" s="1" customFormat="1" ht="31.5" customHeight="1">
      <c r="A24" s="10"/>
      <c r="B24" s="12" t="s">
        <v>103</v>
      </c>
      <c r="C24" s="48">
        <f>C25+C131+C132+C133+C134</f>
        <v>1078910.57</v>
      </c>
    </row>
    <row r="25" spans="1:4" s="1" customFormat="1" ht="15.75" customHeight="1">
      <c r="A25" s="26"/>
      <c r="B25" s="47" t="s">
        <v>16</v>
      </c>
      <c r="C25" s="50">
        <f>C26+C50+C100</f>
        <v>858437.3700000001</v>
      </c>
      <c r="D25" s="46"/>
    </row>
    <row r="26" spans="1:3" s="1" customFormat="1" ht="15.75" customHeight="1">
      <c r="A26" s="21">
        <v>1</v>
      </c>
      <c r="B26" s="22" t="s">
        <v>111</v>
      </c>
      <c r="C26" s="49">
        <f>C27+C33+C35+C38+C40+C44+C46</f>
        <v>338938.03</v>
      </c>
    </row>
    <row r="27" spans="1:3" s="1" customFormat="1" ht="15.75" customHeight="1">
      <c r="A27" s="23">
        <v>1</v>
      </c>
      <c r="B27" s="24" t="s">
        <v>112</v>
      </c>
      <c r="C27" s="8">
        <f>SUM(C28:C32)</f>
        <v>73294.31</v>
      </c>
    </row>
    <row r="28" spans="1:3" s="1" customFormat="1" ht="15.75" customHeight="1" hidden="1">
      <c r="A28" s="26">
        <v>1</v>
      </c>
      <c r="B28" s="2" t="s">
        <v>24</v>
      </c>
      <c r="C28" s="7">
        <v>943.09</v>
      </c>
    </row>
    <row r="29" spans="1:3" s="1" customFormat="1" ht="15.75" customHeight="1" hidden="1">
      <c r="A29" s="26">
        <v>1</v>
      </c>
      <c r="B29" s="2" t="s">
        <v>26</v>
      </c>
      <c r="C29" s="6">
        <f>(4600+4600*30/100)*12</f>
        <v>71760</v>
      </c>
    </row>
    <row r="30" spans="1:3" s="1" customFormat="1" ht="15.75" customHeight="1" hidden="1">
      <c r="A30" s="26">
        <v>1</v>
      </c>
      <c r="B30" s="2" t="s">
        <v>85</v>
      </c>
      <c r="C30" s="7">
        <v>5.3</v>
      </c>
    </row>
    <row r="31" spans="1:3" s="1" customFormat="1" ht="15.75" customHeight="1" hidden="1">
      <c r="A31" s="26">
        <v>1</v>
      </c>
      <c r="B31" s="2" t="s">
        <v>90</v>
      </c>
      <c r="C31" s="7">
        <v>7.99</v>
      </c>
    </row>
    <row r="32" spans="1:3" s="1" customFormat="1" ht="15.75" customHeight="1" hidden="1">
      <c r="A32" s="26">
        <v>1</v>
      </c>
      <c r="B32" s="2" t="s">
        <v>99</v>
      </c>
      <c r="C32" s="7">
        <v>577.93</v>
      </c>
    </row>
    <row r="33" spans="1:3" s="1" customFormat="1" ht="15.75" customHeight="1">
      <c r="A33" s="23">
        <v>2</v>
      </c>
      <c r="B33" s="24" t="s">
        <v>113</v>
      </c>
      <c r="C33" s="8">
        <f>SUM(C34)</f>
        <v>71760</v>
      </c>
    </row>
    <row r="34" spans="1:3" s="1" customFormat="1" ht="15.75" customHeight="1" hidden="1">
      <c r="A34" s="39">
        <v>2</v>
      </c>
      <c r="B34" s="2" t="s">
        <v>26</v>
      </c>
      <c r="C34" s="7">
        <v>71760</v>
      </c>
    </row>
    <row r="35" spans="1:3" s="1" customFormat="1" ht="15.75" customHeight="1">
      <c r="A35" s="39">
        <v>3</v>
      </c>
      <c r="B35" s="41" t="s">
        <v>114</v>
      </c>
      <c r="C35" s="8">
        <f>SUM(C36:C37)</f>
        <v>1894.8999999999999</v>
      </c>
    </row>
    <row r="36" spans="1:3" s="1" customFormat="1" ht="15.75" customHeight="1" hidden="1">
      <c r="A36" s="26">
        <v>3</v>
      </c>
      <c r="B36" s="2" t="s">
        <v>54</v>
      </c>
      <c r="C36" s="6">
        <v>1176.37</v>
      </c>
    </row>
    <row r="37" spans="1:3" s="1" customFormat="1" ht="15.75" customHeight="1" hidden="1">
      <c r="A37" s="26">
        <v>3</v>
      </c>
      <c r="B37" s="2" t="s">
        <v>91</v>
      </c>
      <c r="C37" s="7">
        <v>718.53</v>
      </c>
    </row>
    <row r="38" spans="1:3" s="1" customFormat="1" ht="15.75" customHeight="1">
      <c r="A38" s="23">
        <v>4</v>
      </c>
      <c r="B38" s="24" t="s">
        <v>115</v>
      </c>
      <c r="C38" s="8">
        <f>SUM(C39)</f>
        <v>2536.09</v>
      </c>
    </row>
    <row r="39" spans="1:3" s="1" customFormat="1" ht="15.75" customHeight="1" hidden="1">
      <c r="A39" s="26">
        <v>4</v>
      </c>
      <c r="B39" s="2" t="s">
        <v>70</v>
      </c>
      <c r="C39" s="6">
        <v>2536.09</v>
      </c>
    </row>
    <row r="40" spans="1:3" s="1" customFormat="1" ht="15.75" customHeight="1">
      <c r="A40" s="23">
        <v>5</v>
      </c>
      <c r="B40" s="25" t="s">
        <v>116</v>
      </c>
      <c r="C40" s="8">
        <f>SUM(C41:C43)</f>
        <v>15344.32</v>
      </c>
    </row>
    <row r="41" spans="1:3" s="1" customFormat="1" ht="15.75" customHeight="1" hidden="1">
      <c r="A41" s="23">
        <v>5</v>
      </c>
      <c r="B41" s="2" t="s">
        <v>26</v>
      </c>
      <c r="C41" s="7">
        <v>15000</v>
      </c>
    </row>
    <row r="42" spans="1:3" s="1" customFormat="1" ht="15.75" customHeight="1" hidden="1">
      <c r="A42" s="26">
        <v>5</v>
      </c>
      <c r="B42" s="2" t="s">
        <v>63</v>
      </c>
      <c r="C42" s="7">
        <v>150.91</v>
      </c>
    </row>
    <row r="43" spans="1:3" s="1" customFormat="1" ht="15.75" customHeight="1" hidden="1">
      <c r="A43" s="26">
        <v>5</v>
      </c>
      <c r="B43" s="2" t="s">
        <v>75</v>
      </c>
      <c r="C43" s="7">
        <v>193.41</v>
      </c>
    </row>
    <row r="44" spans="1:3" s="1" customFormat="1" ht="15.75" customHeight="1">
      <c r="A44" s="23">
        <v>6</v>
      </c>
      <c r="B44" s="25" t="s">
        <v>117</v>
      </c>
      <c r="C44" s="8">
        <f>SUM(C45)</f>
        <v>42.56</v>
      </c>
    </row>
    <row r="45" spans="1:3" s="1" customFormat="1" ht="15.75" customHeight="1" hidden="1">
      <c r="A45" s="26">
        <v>6</v>
      </c>
      <c r="B45" s="2" t="s">
        <v>43</v>
      </c>
      <c r="C45" s="7">
        <v>42.56</v>
      </c>
    </row>
    <row r="46" spans="1:3" s="1" customFormat="1" ht="15.75" customHeight="1">
      <c r="A46" s="23">
        <v>7</v>
      </c>
      <c r="B46" s="24" t="s">
        <v>118</v>
      </c>
      <c r="C46" s="8">
        <f>SUM(C47:C49)</f>
        <v>174065.85</v>
      </c>
    </row>
    <row r="47" spans="1:3" s="1" customFormat="1" ht="15.75" customHeight="1" hidden="1">
      <c r="A47" s="26">
        <v>7</v>
      </c>
      <c r="B47" s="2" t="s">
        <v>29</v>
      </c>
      <c r="C47" s="6">
        <v>154965.04</v>
      </c>
    </row>
    <row r="48" spans="1:3" s="1" customFormat="1" ht="15.75" customHeight="1" hidden="1">
      <c r="A48" s="26">
        <v>7</v>
      </c>
      <c r="B48" s="2" t="s">
        <v>32</v>
      </c>
      <c r="C48" s="6">
        <v>19094.53</v>
      </c>
    </row>
    <row r="49" spans="1:3" s="1" customFormat="1" ht="15.75" customHeight="1" hidden="1">
      <c r="A49" s="26">
        <v>7</v>
      </c>
      <c r="B49" s="2" t="s">
        <v>57</v>
      </c>
      <c r="C49" s="7">
        <v>6.28</v>
      </c>
    </row>
    <row r="50" spans="1:3" s="1" customFormat="1" ht="15.75" customHeight="1">
      <c r="A50" s="40">
        <v>8</v>
      </c>
      <c r="B50" s="42" t="s">
        <v>119</v>
      </c>
      <c r="C50" s="8">
        <f>C51+C56+C75+C77+C80+C83</f>
        <v>275447.35000000003</v>
      </c>
    </row>
    <row r="51" spans="1:3" s="1" customFormat="1" ht="15.75" customHeight="1">
      <c r="A51" s="26">
        <v>8</v>
      </c>
      <c r="B51" s="27" t="s">
        <v>120</v>
      </c>
      <c r="C51" s="8">
        <f>SUM(C52:C55)</f>
        <v>37330.97</v>
      </c>
    </row>
    <row r="52" spans="1:5" s="1" customFormat="1" ht="15.75" customHeight="1">
      <c r="A52" s="26">
        <v>8</v>
      </c>
      <c r="B52" s="43" t="s">
        <v>69</v>
      </c>
      <c r="C52" s="6">
        <v>7896.58</v>
      </c>
      <c r="E52" s="15"/>
    </row>
    <row r="53" spans="1:5" s="1" customFormat="1" ht="15.75" customHeight="1">
      <c r="A53" s="26">
        <v>8</v>
      </c>
      <c r="B53" s="2" t="s">
        <v>78</v>
      </c>
      <c r="C53" s="6">
        <v>8529.08</v>
      </c>
      <c r="E53" s="15"/>
    </row>
    <row r="54" spans="1:3" s="1" customFormat="1" ht="15.75" customHeight="1">
      <c r="A54" s="26">
        <v>8</v>
      </c>
      <c r="B54" s="43" t="s">
        <v>79</v>
      </c>
      <c r="C54" s="6">
        <v>6504.08</v>
      </c>
    </row>
    <row r="55" spans="1:3" s="1" customFormat="1" ht="15.75" customHeight="1">
      <c r="A55" s="26">
        <v>8</v>
      </c>
      <c r="B55" s="2" t="s">
        <v>82</v>
      </c>
      <c r="C55" s="6">
        <v>14401.23</v>
      </c>
    </row>
    <row r="56" spans="1:3" s="1" customFormat="1" ht="15.75" customHeight="1">
      <c r="A56" s="26">
        <v>9</v>
      </c>
      <c r="B56" s="28" t="s">
        <v>121</v>
      </c>
      <c r="C56" s="8">
        <f>C57+C62+C67+C70</f>
        <v>13732.19</v>
      </c>
    </row>
    <row r="57" spans="1:3" s="1" customFormat="1" ht="15.75" customHeight="1">
      <c r="A57" s="26">
        <v>9</v>
      </c>
      <c r="B57" s="29" t="s">
        <v>122</v>
      </c>
      <c r="C57" s="8">
        <f>SUM(C58:C61)</f>
        <v>7537.35</v>
      </c>
    </row>
    <row r="58" spans="1:3" s="1" customFormat="1" ht="15.75" customHeight="1">
      <c r="A58" s="26">
        <v>9</v>
      </c>
      <c r="B58" s="2" t="s">
        <v>50</v>
      </c>
      <c r="C58" s="7">
        <v>446.58</v>
      </c>
    </row>
    <row r="59" spans="1:4" s="1" customFormat="1" ht="15.75" customHeight="1">
      <c r="A59" s="26">
        <v>9</v>
      </c>
      <c r="B59" s="2" t="s">
        <v>133</v>
      </c>
      <c r="C59" s="7">
        <v>4265.05</v>
      </c>
      <c r="D59" s="15"/>
    </row>
    <row r="60" spans="1:4" s="1" customFormat="1" ht="15.75" customHeight="1">
      <c r="A60" s="26">
        <v>9</v>
      </c>
      <c r="B60" s="2" t="s">
        <v>59</v>
      </c>
      <c r="C60" s="7">
        <v>823.74</v>
      </c>
      <c r="D60" s="15"/>
    </row>
    <row r="61" spans="1:3" s="1" customFormat="1" ht="15.75" customHeight="1">
      <c r="A61" s="26">
        <v>9</v>
      </c>
      <c r="B61" s="2" t="s">
        <v>80</v>
      </c>
      <c r="C61" s="6">
        <v>2001.98</v>
      </c>
    </row>
    <row r="62" spans="1:3" s="1" customFormat="1" ht="15.75" customHeight="1">
      <c r="A62" s="26">
        <v>10</v>
      </c>
      <c r="B62" s="30" t="s">
        <v>123</v>
      </c>
      <c r="C62" s="8">
        <f>SUM(C63:C66)</f>
        <v>1132.03</v>
      </c>
    </row>
    <row r="63" spans="1:3" s="1" customFormat="1" ht="15.75" customHeight="1">
      <c r="A63" s="26">
        <v>10</v>
      </c>
      <c r="B63" s="2" t="s">
        <v>58</v>
      </c>
      <c r="C63" s="7">
        <v>411.76</v>
      </c>
    </row>
    <row r="64" spans="1:3" s="1" customFormat="1" ht="15.75" customHeight="1">
      <c r="A64" s="26">
        <v>10</v>
      </c>
      <c r="B64" s="2" t="s">
        <v>65</v>
      </c>
      <c r="C64" s="7">
        <v>203.04</v>
      </c>
    </row>
    <row r="65" spans="1:3" s="1" customFormat="1" ht="15.75" customHeight="1">
      <c r="A65" s="26">
        <v>10</v>
      </c>
      <c r="B65" s="2" t="s">
        <v>73</v>
      </c>
      <c r="C65" s="7">
        <v>67.23</v>
      </c>
    </row>
    <row r="66" spans="1:3" s="1" customFormat="1" ht="15.75" customHeight="1">
      <c r="A66" s="26">
        <v>10</v>
      </c>
      <c r="B66" s="2" t="s">
        <v>130</v>
      </c>
      <c r="C66" s="7">
        <v>450</v>
      </c>
    </row>
    <row r="67" spans="1:3" s="1" customFormat="1" ht="15.75" customHeight="1">
      <c r="A67" s="26">
        <v>11</v>
      </c>
      <c r="B67" s="31" t="s">
        <v>124</v>
      </c>
      <c r="C67" s="8">
        <f>SUM(C68:C69)</f>
        <v>1419.56</v>
      </c>
    </row>
    <row r="68" spans="1:3" s="1" customFormat="1" ht="15.75" customHeight="1">
      <c r="A68" s="26">
        <v>11</v>
      </c>
      <c r="B68" s="2" t="s">
        <v>61</v>
      </c>
      <c r="C68" s="7">
        <v>602.11</v>
      </c>
    </row>
    <row r="69" spans="1:4" s="1" customFormat="1" ht="15.75" customHeight="1">
      <c r="A69" s="26">
        <v>11</v>
      </c>
      <c r="B69" s="2" t="s">
        <v>132</v>
      </c>
      <c r="C69" s="7">
        <v>817.45</v>
      </c>
      <c r="D69" s="44"/>
    </row>
    <row r="70" spans="1:3" s="1" customFormat="1" ht="15.75" customHeight="1">
      <c r="A70" s="26">
        <v>12</v>
      </c>
      <c r="B70" s="31" t="s">
        <v>125</v>
      </c>
      <c r="C70" s="8">
        <f>SUM(C71:C74)</f>
        <v>3643.2500000000005</v>
      </c>
    </row>
    <row r="71" spans="1:3" s="1" customFormat="1" ht="15.75" customHeight="1">
      <c r="A71" s="26">
        <v>12</v>
      </c>
      <c r="B71" s="2" t="s">
        <v>52</v>
      </c>
      <c r="C71" s="6">
        <v>2881.26</v>
      </c>
    </row>
    <row r="72" spans="1:4" s="1" customFormat="1" ht="15.75" customHeight="1">
      <c r="A72" s="26">
        <v>12</v>
      </c>
      <c r="B72" s="2" t="s">
        <v>81</v>
      </c>
      <c r="C72" s="7">
        <v>520.51</v>
      </c>
      <c r="D72" s="44"/>
    </row>
    <row r="73" spans="1:3" s="1" customFormat="1" ht="15.75" customHeight="1">
      <c r="A73" s="26">
        <v>12</v>
      </c>
      <c r="B73" s="2" t="s">
        <v>134</v>
      </c>
      <c r="C73" s="7">
        <v>238.93</v>
      </c>
    </row>
    <row r="74" spans="1:3" s="1" customFormat="1" ht="34.5" customHeight="1">
      <c r="A74" s="26">
        <v>12</v>
      </c>
      <c r="B74" s="2" t="s">
        <v>56</v>
      </c>
      <c r="C74" s="7">
        <v>2.55</v>
      </c>
    </row>
    <row r="75" spans="1:3" s="1" customFormat="1" ht="15.75" customHeight="1">
      <c r="A75" s="26">
        <v>13</v>
      </c>
      <c r="B75" s="32" t="s">
        <v>126</v>
      </c>
      <c r="C75" s="8">
        <f>SUM(C76)</f>
        <v>10166.11</v>
      </c>
    </row>
    <row r="76" spans="1:3" s="1" customFormat="1" ht="15.75" customHeight="1">
      <c r="A76" s="26">
        <v>13</v>
      </c>
      <c r="B76" s="2" t="s">
        <v>92</v>
      </c>
      <c r="C76" s="6">
        <v>10166.11</v>
      </c>
    </row>
    <row r="77" spans="1:3" s="1" customFormat="1" ht="15.75" customHeight="1">
      <c r="A77" s="26">
        <v>14</v>
      </c>
      <c r="B77" s="32" t="s">
        <v>127</v>
      </c>
      <c r="C77" s="8">
        <f>SUM(C78:C79)</f>
        <v>2866.64</v>
      </c>
    </row>
    <row r="78" spans="1:3" s="1" customFormat="1" ht="15.75" customHeight="1">
      <c r="A78" s="26">
        <v>14</v>
      </c>
      <c r="B78" s="2" t="s">
        <v>37</v>
      </c>
      <c r="C78" s="7">
        <v>10.64</v>
      </c>
    </row>
    <row r="79" spans="1:3" s="1" customFormat="1" ht="15.75" customHeight="1">
      <c r="A79" s="26">
        <v>14</v>
      </c>
      <c r="B79" s="2" t="s">
        <v>77</v>
      </c>
      <c r="C79" s="6">
        <v>2856</v>
      </c>
    </row>
    <row r="80" spans="1:3" s="1" customFormat="1" ht="15.75" customHeight="1">
      <c r="A80" s="26">
        <v>15</v>
      </c>
      <c r="B80" s="33" t="s">
        <v>128</v>
      </c>
      <c r="C80" s="8">
        <f>SUM(C81:C82)</f>
        <v>3689.4</v>
      </c>
    </row>
    <row r="81" spans="1:3" s="1" customFormat="1" ht="15.75" customHeight="1">
      <c r="A81" s="26">
        <v>15</v>
      </c>
      <c r="B81" s="2" t="s">
        <v>131</v>
      </c>
      <c r="C81" s="6">
        <v>2880</v>
      </c>
    </row>
    <row r="82" spans="1:3" s="1" customFormat="1" ht="15.75" customHeight="1">
      <c r="A82" s="26">
        <v>15</v>
      </c>
      <c r="B82" s="2" t="s">
        <v>83</v>
      </c>
      <c r="C82" s="7">
        <v>809.4</v>
      </c>
    </row>
    <row r="83" spans="1:3" s="1" customFormat="1" ht="15.75" customHeight="1">
      <c r="A83" s="26">
        <v>17</v>
      </c>
      <c r="B83" s="34" t="s">
        <v>129</v>
      </c>
      <c r="C83" s="8">
        <f>SUM(C84:C99)</f>
        <v>207662.04000000004</v>
      </c>
    </row>
    <row r="84" spans="1:3" s="1" customFormat="1" ht="15.75" customHeight="1" hidden="1">
      <c r="A84" s="26">
        <v>17</v>
      </c>
      <c r="B84" s="2" t="s">
        <v>18</v>
      </c>
      <c r="C84" s="7">
        <v>75.84</v>
      </c>
    </row>
    <row r="85" spans="1:3" s="1" customFormat="1" ht="15.75" customHeight="1" hidden="1">
      <c r="A85" s="26">
        <v>17</v>
      </c>
      <c r="B85" s="2" t="s">
        <v>21</v>
      </c>
      <c r="C85" s="6">
        <v>1152.52</v>
      </c>
    </row>
    <row r="86" spans="1:3" s="1" customFormat="1" ht="15.75" customHeight="1" hidden="1">
      <c r="A86" s="26">
        <v>17</v>
      </c>
      <c r="B86" s="2" t="s">
        <v>25</v>
      </c>
      <c r="C86" s="6">
        <v>1539.63</v>
      </c>
    </row>
    <row r="87" spans="1:3" s="1" customFormat="1" ht="15.75" customHeight="1" hidden="1">
      <c r="A87" s="26">
        <v>17</v>
      </c>
      <c r="B87" s="2" t="s">
        <v>30</v>
      </c>
      <c r="C87" s="6">
        <v>18353</v>
      </c>
    </row>
    <row r="88" spans="1:3" s="1" customFormat="1" ht="15.75" customHeight="1" hidden="1">
      <c r="A88" s="26">
        <v>17</v>
      </c>
      <c r="B88" s="2" t="s">
        <v>34</v>
      </c>
      <c r="C88" s="6">
        <v>2847.11</v>
      </c>
    </row>
    <row r="89" spans="1:3" s="1" customFormat="1" ht="15.75" customHeight="1" hidden="1">
      <c r="A89" s="26">
        <v>17</v>
      </c>
      <c r="B89" s="2" t="s">
        <v>35</v>
      </c>
      <c r="C89" s="6">
        <v>25414.45</v>
      </c>
    </row>
    <row r="90" spans="1:3" s="1" customFormat="1" ht="15.75" customHeight="1" hidden="1">
      <c r="A90" s="26">
        <v>17</v>
      </c>
      <c r="B90" s="2" t="s">
        <v>36</v>
      </c>
      <c r="C90" s="6">
        <v>4261.83</v>
      </c>
    </row>
    <row r="91" spans="1:3" s="1" customFormat="1" ht="15.75" customHeight="1" hidden="1">
      <c r="A91" s="26">
        <v>17</v>
      </c>
      <c r="B91" s="2" t="s">
        <v>38</v>
      </c>
      <c r="C91" s="6">
        <v>1320.15</v>
      </c>
    </row>
    <row r="92" spans="1:3" s="1" customFormat="1" ht="15.75" customHeight="1" hidden="1">
      <c r="A92" s="26"/>
      <c r="B92" s="2" t="s">
        <v>26</v>
      </c>
      <c r="C92" s="6">
        <v>143751.41</v>
      </c>
    </row>
    <row r="93" spans="1:3" s="1" customFormat="1" ht="15.75" customHeight="1" hidden="1">
      <c r="A93" s="26">
        <v>17</v>
      </c>
      <c r="B93" s="2" t="s">
        <v>42</v>
      </c>
      <c r="C93" s="6">
        <v>6589.75</v>
      </c>
    </row>
    <row r="94" spans="1:3" s="1" customFormat="1" ht="15.75" customHeight="1" hidden="1">
      <c r="A94" s="26">
        <v>17</v>
      </c>
      <c r="B94" s="2" t="s">
        <v>48</v>
      </c>
      <c r="C94" s="6">
        <v>1172.23</v>
      </c>
    </row>
    <row r="95" spans="1:3" s="1" customFormat="1" ht="15.75" customHeight="1" hidden="1">
      <c r="A95" s="26">
        <v>17</v>
      </c>
      <c r="B95" s="2" t="s">
        <v>53</v>
      </c>
      <c r="C95" s="7">
        <v>55.89</v>
      </c>
    </row>
    <row r="96" spans="1:3" s="1" customFormat="1" ht="15.75" customHeight="1" hidden="1">
      <c r="A96" s="26">
        <v>17</v>
      </c>
      <c r="B96" s="2" t="s">
        <v>64</v>
      </c>
      <c r="C96" s="7">
        <v>47.19</v>
      </c>
    </row>
    <row r="97" spans="1:3" s="1" customFormat="1" ht="15.75" customHeight="1" hidden="1">
      <c r="A97" s="26">
        <v>17</v>
      </c>
      <c r="B97" s="2" t="s">
        <v>68</v>
      </c>
      <c r="C97" s="7">
        <v>55.89</v>
      </c>
    </row>
    <row r="98" spans="1:3" s="1" customFormat="1" ht="15.75" customHeight="1" hidden="1">
      <c r="A98" s="26">
        <v>17</v>
      </c>
      <c r="B98" s="2" t="s">
        <v>84</v>
      </c>
      <c r="C98" s="7">
        <v>42.58</v>
      </c>
    </row>
    <row r="99" spans="1:3" s="1" customFormat="1" ht="15.75" customHeight="1" hidden="1">
      <c r="A99" s="26">
        <v>17</v>
      </c>
      <c r="B99" s="2" t="s">
        <v>86</v>
      </c>
      <c r="C99" s="7">
        <v>982.57</v>
      </c>
    </row>
    <row r="100" spans="1:3" s="1" customFormat="1" ht="277.5" customHeight="1">
      <c r="A100" s="26">
        <v>18</v>
      </c>
      <c r="B100" s="52" t="s">
        <v>135</v>
      </c>
      <c r="C100" s="53">
        <f>SUM(C101:C130)</f>
        <v>244051.99000000002</v>
      </c>
    </row>
    <row r="101" spans="1:3" s="1" customFormat="1" ht="15.75" customHeight="1" hidden="1">
      <c r="A101" s="26">
        <v>18</v>
      </c>
      <c r="B101" s="2" t="s">
        <v>19</v>
      </c>
      <c r="C101" s="7">
        <v>311.72</v>
      </c>
    </row>
    <row r="102" spans="1:3" s="1" customFormat="1" ht="15.75" customHeight="1" hidden="1">
      <c r="A102" s="26">
        <v>18</v>
      </c>
      <c r="B102" s="2" t="s">
        <v>20</v>
      </c>
      <c r="C102" s="7">
        <v>132.21</v>
      </c>
    </row>
    <row r="103" spans="1:3" s="1" customFormat="1" ht="15.75" customHeight="1" hidden="1">
      <c r="A103" s="26">
        <v>18</v>
      </c>
      <c r="B103" s="2" t="s">
        <v>27</v>
      </c>
      <c r="C103" s="6">
        <v>22507.18</v>
      </c>
    </row>
    <row r="104" spans="1:3" s="1" customFormat="1" ht="15.75" customHeight="1" hidden="1">
      <c r="A104" s="26">
        <v>18</v>
      </c>
      <c r="B104" s="2" t="s">
        <v>28</v>
      </c>
      <c r="C104" s="6">
        <v>1618.81</v>
      </c>
    </row>
    <row r="105" spans="1:3" s="1" customFormat="1" ht="30.75" customHeight="1" hidden="1">
      <c r="A105" s="26">
        <v>18</v>
      </c>
      <c r="B105" s="2" t="s">
        <v>31</v>
      </c>
      <c r="C105" s="7">
        <v>212.45</v>
      </c>
    </row>
    <row r="106" spans="1:3" s="1" customFormat="1" ht="15.75" customHeight="1" hidden="1">
      <c r="A106" s="26">
        <v>18</v>
      </c>
      <c r="B106" s="2" t="s">
        <v>33</v>
      </c>
      <c r="C106" s="6">
        <v>2893.03</v>
      </c>
    </row>
    <row r="107" spans="1:3" s="1" customFormat="1" ht="15.75" customHeight="1" hidden="1">
      <c r="A107" s="26">
        <v>18</v>
      </c>
      <c r="B107" s="2" t="s">
        <v>40</v>
      </c>
      <c r="C107" s="6">
        <v>44964.98</v>
      </c>
    </row>
    <row r="108" spans="1:3" s="1" customFormat="1" ht="15.75" customHeight="1" hidden="1">
      <c r="A108" s="26"/>
      <c r="B108" s="2" t="s">
        <v>136</v>
      </c>
      <c r="C108" s="6">
        <v>143751.41</v>
      </c>
    </row>
    <row r="109" spans="1:3" s="1" customFormat="1" ht="15.75" customHeight="1" hidden="1">
      <c r="A109" s="26">
        <v>18</v>
      </c>
      <c r="B109" s="2" t="s">
        <v>44</v>
      </c>
      <c r="C109" s="7">
        <v>621.69</v>
      </c>
    </row>
    <row r="110" spans="1:3" s="1" customFormat="1" ht="15.75" customHeight="1" hidden="1">
      <c r="A110" s="26">
        <v>18</v>
      </c>
      <c r="B110" s="2" t="s">
        <v>47</v>
      </c>
      <c r="C110" s="6">
        <v>2534.08</v>
      </c>
    </row>
    <row r="111" spans="1:3" s="1" customFormat="1" ht="15.75" customHeight="1" hidden="1">
      <c r="A111" s="26">
        <v>18</v>
      </c>
      <c r="B111" s="2" t="s">
        <v>49</v>
      </c>
      <c r="C111" s="6">
        <v>1862.85</v>
      </c>
    </row>
    <row r="112" spans="1:3" s="1" customFormat="1" ht="15.75" customHeight="1" hidden="1">
      <c r="A112" s="26">
        <v>18</v>
      </c>
      <c r="B112" s="2" t="s">
        <v>55</v>
      </c>
      <c r="C112" s="7">
        <v>58.79</v>
      </c>
    </row>
    <row r="113" spans="1:3" s="1" customFormat="1" ht="15.75" customHeight="1" hidden="1">
      <c r="A113" s="26">
        <v>18</v>
      </c>
      <c r="B113" s="2" t="s">
        <v>60</v>
      </c>
      <c r="C113" s="7">
        <v>94.04</v>
      </c>
    </row>
    <row r="114" spans="1:3" s="1" customFormat="1" ht="15.75" customHeight="1" hidden="1">
      <c r="A114" s="26">
        <v>18</v>
      </c>
      <c r="B114" s="2" t="s">
        <v>62</v>
      </c>
      <c r="C114" s="7">
        <v>329.25</v>
      </c>
    </row>
    <row r="115" spans="1:3" s="1" customFormat="1" ht="15.75" customHeight="1" hidden="1">
      <c r="A115" s="26">
        <v>18</v>
      </c>
      <c r="B115" s="2" t="s">
        <v>66</v>
      </c>
      <c r="C115" s="7">
        <v>250.15</v>
      </c>
    </row>
    <row r="116" spans="1:3" s="1" customFormat="1" ht="15.75" customHeight="1" hidden="1">
      <c r="A116" s="26">
        <v>18</v>
      </c>
      <c r="B116" s="2" t="s">
        <v>67</v>
      </c>
      <c r="C116" s="7">
        <v>654.88</v>
      </c>
    </row>
    <row r="117" spans="1:3" s="1" customFormat="1" ht="15.75" customHeight="1" hidden="1">
      <c r="A117" s="26">
        <v>18</v>
      </c>
      <c r="B117" s="2" t="s">
        <v>71</v>
      </c>
      <c r="C117" s="7">
        <v>14.75</v>
      </c>
    </row>
    <row r="118" spans="1:3" s="1" customFormat="1" ht="15.75" customHeight="1" hidden="1">
      <c r="A118" s="26">
        <v>18</v>
      </c>
      <c r="B118" s="2" t="s">
        <v>72</v>
      </c>
      <c r="C118" s="7">
        <v>98.03</v>
      </c>
    </row>
    <row r="119" spans="1:3" s="1" customFormat="1" ht="15.75" customHeight="1" hidden="1">
      <c r="A119" s="26">
        <v>18</v>
      </c>
      <c r="B119" s="2" t="s">
        <v>74</v>
      </c>
      <c r="C119" s="6">
        <v>1969.31</v>
      </c>
    </row>
    <row r="120" spans="1:3" s="1" customFormat="1" ht="15.75" customHeight="1" hidden="1">
      <c r="A120" s="26">
        <v>18</v>
      </c>
      <c r="B120" s="2" t="s">
        <v>87</v>
      </c>
      <c r="C120" s="7">
        <v>10.11</v>
      </c>
    </row>
    <row r="121" spans="1:3" s="1" customFormat="1" ht="15.75" customHeight="1" hidden="1">
      <c r="A121" s="26">
        <v>18</v>
      </c>
      <c r="B121" s="2" t="s">
        <v>88</v>
      </c>
      <c r="C121" s="7">
        <v>479.02</v>
      </c>
    </row>
    <row r="122" spans="1:3" s="1" customFormat="1" ht="15.75" customHeight="1" hidden="1">
      <c r="A122" s="26">
        <v>18</v>
      </c>
      <c r="B122" s="2" t="s">
        <v>89</v>
      </c>
      <c r="C122" s="7">
        <v>22.88</v>
      </c>
    </row>
    <row r="123" spans="1:3" s="1" customFormat="1" ht="15.75" customHeight="1" hidden="1">
      <c r="A123" s="26">
        <v>18</v>
      </c>
      <c r="B123" s="2" t="s">
        <v>93</v>
      </c>
      <c r="C123" s="7">
        <v>5.35</v>
      </c>
    </row>
    <row r="124" spans="1:3" s="1" customFormat="1" ht="15.75" customHeight="1" hidden="1">
      <c r="A124" s="26">
        <v>18</v>
      </c>
      <c r="B124" s="2" t="s">
        <v>94</v>
      </c>
      <c r="C124" s="6">
        <v>3214.74</v>
      </c>
    </row>
    <row r="125" spans="1:3" s="1" customFormat="1" ht="15.75" customHeight="1" hidden="1">
      <c r="A125" s="26">
        <v>18</v>
      </c>
      <c r="B125" s="2" t="s">
        <v>95</v>
      </c>
      <c r="C125" s="7">
        <v>403.32</v>
      </c>
    </row>
    <row r="126" spans="1:3" s="1" customFormat="1" ht="15.75" customHeight="1" hidden="1">
      <c r="A126" s="26">
        <v>18</v>
      </c>
      <c r="B126" s="2" t="s">
        <v>96</v>
      </c>
      <c r="C126" s="7">
        <v>564.89</v>
      </c>
    </row>
    <row r="127" spans="1:3" s="1" customFormat="1" ht="15.75" customHeight="1" hidden="1">
      <c r="A127" s="26">
        <v>18</v>
      </c>
      <c r="B127" s="2" t="s">
        <v>97</v>
      </c>
      <c r="C127" s="6">
        <v>5762.98</v>
      </c>
    </row>
    <row r="128" spans="1:3" s="1" customFormat="1" ht="15.75" customHeight="1" hidden="1">
      <c r="A128" s="26">
        <v>18</v>
      </c>
      <c r="B128" s="2" t="s">
        <v>98</v>
      </c>
      <c r="C128" s="6">
        <v>6174.63</v>
      </c>
    </row>
    <row r="129" spans="1:3" s="1" customFormat="1" ht="15.75" customHeight="1" hidden="1">
      <c r="A129" s="26">
        <v>18</v>
      </c>
      <c r="B129" s="2" t="s">
        <v>98</v>
      </c>
      <c r="C129" s="6">
        <v>1470.18</v>
      </c>
    </row>
    <row r="130" spans="1:3" s="1" customFormat="1" ht="15.75" customHeight="1" hidden="1">
      <c r="A130" s="26">
        <v>18</v>
      </c>
      <c r="B130" s="2" t="s">
        <v>100</v>
      </c>
      <c r="C130" s="6">
        <v>1064.28</v>
      </c>
    </row>
    <row r="131" spans="1:3" s="1" customFormat="1" ht="15.75" customHeight="1">
      <c r="A131" s="26">
        <v>22</v>
      </c>
      <c r="B131" s="35" t="s">
        <v>23</v>
      </c>
      <c r="C131" s="45">
        <v>188855.05</v>
      </c>
    </row>
    <row r="132" spans="1:3" s="1" customFormat="1" ht="15.75" customHeight="1">
      <c r="A132" s="26">
        <v>23</v>
      </c>
      <c r="B132" s="35" t="s">
        <v>22</v>
      </c>
      <c r="C132" s="45">
        <v>20384.04</v>
      </c>
    </row>
    <row r="133" spans="1:3" s="1" customFormat="1" ht="15.75" customHeight="1">
      <c r="A133" s="26">
        <v>24</v>
      </c>
      <c r="B133" s="35" t="s">
        <v>17</v>
      </c>
      <c r="C133" s="45">
        <v>10654.96</v>
      </c>
    </row>
    <row r="134" spans="1:3" s="1" customFormat="1" ht="15.75" customHeight="1">
      <c r="A134" s="26">
        <v>25</v>
      </c>
      <c r="B134" s="35" t="s">
        <v>109</v>
      </c>
      <c r="C134" s="45">
        <f>SUM(C135:C140)</f>
        <v>579.15</v>
      </c>
    </row>
    <row r="135" spans="1:3" s="1" customFormat="1" ht="15.75" customHeight="1" hidden="1">
      <c r="A135" s="26">
        <v>25</v>
      </c>
      <c r="B135" s="2" t="s">
        <v>39</v>
      </c>
      <c r="C135" s="7">
        <v>7.99</v>
      </c>
    </row>
    <row r="136" spans="1:3" s="1" customFormat="1" ht="15.75" customHeight="1" hidden="1">
      <c r="A136" s="26">
        <v>25</v>
      </c>
      <c r="B136" s="2" t="s">
        <v>41</v>
      </c>
      <c r="C136" s="7">
        <v>422.12</v>
      </c>
    </row>
    <row r="137" spans="1:3" s="1" customFormat="1" ht="15.75" customHeight="1" hidden="1">
      <c r="A137" s="26">
        <v>25</v>
      </c>
      <c r="B137" s="2" t="s">
        <v>45</v>
      </c>
      <c r="C137" s="7">
        <v>63.87</v>
      </c>
    </row>
    <row r="138" spans="1:3" s="1" customFormat="1" ht="15.75" customHeight="1" hidden="1">
      <c r="A138" s="26">
        <v>25</v>
      </c>
      <c r="B138" s="2" t="s">
        <v>46</v>
      </c>
      <c r="C138" s="7">
        <v>53.22</v>
      </c>
    </row>
    <row r="139" spans="1:3" s="1" customFormat="1" ht="15.75" customHeight="1" hidden="1">
      <c r="A139" s="26">
        <v>25</v>
      </c>
      <c r="B139" s="2" t="s">
        <v>51</v>
      </c>
      <c r="C139" s="7">
        <v>21.28</v>
      </c>
    </row>
    <row r="140" spans="1:3" s="1" customFormat="1" ht="15.75" customHeight="1" hidden="1">
      <c r="A140" s="26">
        <v>25</v>
      </c>
      <c r="B140" s="2" t="s">
        <v>76</v>
      </c>
      <c r="C140" s="7">
        <v>10.67</v>
      </c>
    </row>
    <row r="141" spans="1:3" ht="18.75" customHeight="1">
      <c r="A141" s="38" t="s">
        <v>101</v>
      </c>
      <c r="B141" s="9" t="s">
        <v>102</v>
      </c>
      <c r="C141" s="11">
        <f>G22</f>
        <v>64095.799999999894</v>
      </c>
    </row>
  </sheetData>
  <mergeCells count="7">
    <mergeCell ref="A7:C7"/>
    <mergeCell ref="B9:C9"/>
    <mergeCell ref="B14:C14"/>
    <mergeCell ref="A2:C2"/>
    <mergeCell ref="A3:C3"/>
    <mergeCell ref="A4:C4"/>
    <mergeCell ref="A5:C5"/>
  </mergeCells>
  <printOptions/>
  <pageMargins left="0.75" right="0.75" top="1" bottom="1" header="0.5" footer="0.5"/>
  <pageSetup fitToHeight="0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Glbuh</cp:lastModifiedBy>
  <cp:lastPrinted>2019-03-12T08:19:20Z</cp:lastPrinted>
  <dcterms:created xsi:type="dcterms:W3CDTF">2019-03-11T11:33:58Z</dcterms:created>
  <dcterms:modified xsi:type="dcterms:W3CDTF">2019-03-22T11:48:35Z</dcterms:modified>
  <cp:category/>
  <cp:version/>
  <cp:contentType/>
  <cp:contentStatus/>
  <cp:revision>1</cp:revision>
</cp:coreProperties>
</file>