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306" activeTab="0"/>
  </bookViews>
  <sheets>
    <sheet name="Отчет для жителей" sheetId="1" r:id="rId1"/>
  </sheets>
  <definedNames/>
  <calcPr fullCalcOnLoad="1" refMode="R1C1"/>
</workbook>
</file>

<file path=xl/sharedStrings.xml><?xml version="1.0" encoding="utf-8"?>
<sst xmlns="http://schemas.openxmlformats.org/spreadsheetml/2006/main" count="131" uniqueCount="127">
  <si>
    <t>ОТЧЕТ</t>
  </si>
  <si>
    <t xml:space="preserve">ООО "Гарант-Сервис" </t>
  </si>
  <si>
    <t>за период с 01.01.2018 по 31.12.2018 г.</t>
  </si>
  <si>
    <t>по предоставленным услугам на содержание и текущему ремонту общего имущества многоквартирного дома</t>
  </si>
  <si>
    <t>Липецкая область, Елец, Пушкина ул, дом № 9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</si>
  <si>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</si>
  <si>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</si>
  <si>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</si>
  <si>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</si>
  <si>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</si>
  <si>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</si>
  <si>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Нормативное потребление электроэнергии на содержание общего имущества</t>
  </si>
  <si>
    <t>Нормативное потребление ХВС на содержание общего имущества</t>
  </si>
  <si>
    <t xml:space="preserve">Норматив на водоотведение на содержание общего имущества 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</si>
  <si>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</si>
  <si>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</si>
  <si>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</si>
  <si>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</si>
  <si>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Водоотведение ОДН на СОИ в МКД</t>
  </si>
  <si>
    <t>Услуги связи</t>
  </si>
  <si>
    <t>Услуги почты</t>
  </si>
  <si>
    <t>Билет междугородний</t>
  </si>
  <si>
    <t>Инструменты</t>
  </si>
  <si>
    <t>Водоснабжение ОДН на СОИ в МКД</t>
  </si>
  <si>
    <t>Электропотребление ОДН на СОИ в МКД</t>
  </si>
  <si>
    <t>Хозинвентарь</t>
  </si>
  <si>
    <t>З/части для а/м</t>
  </si>
  <si>
    <t>Оплата труда</t>
  </si>
  <si>
    <t>Аренда помещения под офис</t>
  </si>
  <si>
    <t>Програмное обеспечение</t>
  </si>
  <si>
    <t>Вывоз ТБО</t>
  </si>
  <si>
    <t>Вывоз крупногабаритного мусора</t>
  </si>
  <si>
    <t>Канцтовары</t>
  </si>
  <si>
    <t>Ремонт автомобиля</t>
  </si>
  <si>
    <t>Оплата труда сантехники</t>
  </si>
  <si>
    <t>Оплата труда электрики</t>
  </si>
  <si>
    <t>Проверка на подсос воздуха дымогенератором</t>
  </si>
  <si>
    <t>Оплата труда КИПа</t>
  </si>
  <si>
    <t>Замена резинового вала лазерного картриджа А4</t>
  </si>
  <si>
    <t>Оплата труда администрация</t>
  </si>
  <si>
    <t>Заправка картриджа</t>
  </si>
  <si>
    <t>ГСМ</t>
  </si>
  <si>
    <t>Пополнение транспортной карты</t>
  </si>
  <si>
    <t>Техническое обслуживание лазерного принтера</t>
  </si>
  <si>
    <t>Замена ламп освещения</t>
  </si>
  <si>
    <t>замена термопленки</t>
  </si>
  <si>
    <t>Информационно-консультационные услуги</t>
  </si>
  <si>
    <t>Телефон , связь</t>
  </si>
  <si>
    <t>Проведение специальной оценки условий труда</t>
  </si>
  <si>
    <t>Замена фотовала</t>
  </si>
  <si>
    <t>Трансполртная услуга</t>
  </si>
  <si>
    <t>Аварийные работы</t>
  </si>
  <si>
    <t>Генерация квалифицированного сертификата ключа проверки электронной подписи</t>
  </si>
  <si>
    <t>Работа автокрана</t>
  </si>
  <si>
    <t>Фотопечать</t>
  </si>
  <si>
    <t>Обезвреживание ламп ртутных,ртутно-кварцевых,люминесцентных утративших потребительские свойства</t>
  </si>
  <si>
    <t>Услуга по демеркуризации оборотных контейнеров</t>
  </si>
  <si>
    <t>Установка вакуумного клапана</t>
  </si>
  <si>
    <t>Почта, реклама</t>
  </si>
  <si>
    <t>Комп.оборудование</t>
  </si>
  <si>
    <t>Покраска контейнеров</t>
  </si>
  <si>
    <t>Ремонт бензокосы</t>
  </si>
  <si>
    <t>Спецодежда</t>
  </si>
  <si>
    <t>Электронная отчетность</t>
  </si>
  <si>
    <t>Дезинсекция от блох</t>
  </si>
  <si>
    <t>Страхование автомобиля</t>
  </si>
  <si>
    <t>Техобслуживание автомобиля</t>
  </si>
  <si>
    <t>Ремонт крыши</t>
  </si>
  <si>
    <t xml:space="preserve">Ремонт канализации </t>
  </si>
  <si>
    <t>Доставка песка</t>
  </si>
  <si>
    <t>Штраф ГИБДД</t>
  </si>
  <si>
    <t>Услуги транспортной экспедиции</t>
  </si>
  <si>
    <t>Ремонт козырьков подъездов</t>
  </si>
  <si>
    <t>Поверка водосчетчика</t>
  </si>
  <si>
    <t>БСС "Система Главбух"для упрощенки Интернет-версия,12мес.</t>
  </si>
  <si>
    <t>Замена расходников на бензокосу</t>
  </si>
  <si>
    <t>Замена электрической воздушной линии</t>
  </si>
  <si>
    <t>Ремонт принтера</t>
  </si>
  <si>
    <t>Периодическая проверка вентканалов и дымоходов</t>
  </si>
  <si>
    <t>Ремонт отмостки</t>
  </si>
  <si>
    <t>Замена насоса  циркуляции</t>
  </si>
  <si>
    <t>Ремонт инструмента</t>
  </si>
  <si>
    <t>Изгтовление ключей</t>
  </si>
  <si>
    <t>Износ спецодежды</t>
  </si>
  <si>
    <t>Замена задвижки в тепловом узле</t>
  </si>
  <si>
    <t>Замена элементов питания в ноутбуке</t>
  </si>
  <si>
    <t>Проведение вебинара</t>
  </si>
  <si>
    <t>Предоставление сведений из ЕГРН</t>
  </si>
  <si>
    <t>Изготовление ключа к домофону</t>
  </si>
  <si>
    <t>Вывоз снега</t>
  </si>
  <si>
    <t>Страхование от несчастных случаев</t>
  </si>
  <si>
    <t>Установка пружины на входную дверь</t>
  </si>
  <si>
    <t>Установка доводчика</t>
  </si>
  <si>
    <t>ООО "Центр независимых исследований и судебных экспертиз"</t>
  </si>
  <si>
    <t>ООО "Городская касса"</t>
  </si>
  <si>
    <t>Акционерное общество "Страховое общество газовой промышленности"</t>
  </si>
  <si>
    <t>Услуги банка</t>
  </si>
  <si>
    <t>Прочие расходы</t>
  </si>
  <si>
    <t>Материальная помощь</t>
  </si>
  <si>
    <t>Госпошлина</t>
  </si>
  <si>
    <t>Итого:</t>
  </si>
  <si>
    <t xml:space="preserve"> Долг за жильцами </t>
  </si>
  <si>
    <t>Задолженность по неплаттельщикам на 31.12.2018</t>
  </si>
  <si>
    <t>Содержание и текущий ремонт общедомового имущества</t>
  </si>
  <si>
    <t xml:space="preserve">Печать и доставка квитанций за капитальный ремонт </t>
  </si>
  <si>
    <t>Остаток
денежных средств жителей оплаченных за 2017год</t>
  </si>
  <si>
    <t>Израсходованно</t>
  </si>
  <si>
    <t>Остаток
денежных средств жителей оплаченных за 2018год</t>
  </si>
  <si>
    <t>Услуги по санитарному содержанию</t>
  </si>
  <si>
    <t>Уборка мест общего пользования</t>
  </si>
  <si>
    <t>Уборка придомовой территории</t>
  </si>
  <si>
    <t>Уборка снега и привлечение техники</t>
  </si>
  <si>
    <t>Доставка песка, посыпка территории песком или смесью</t>
  </si>
  <si>
    <t>Выкашивание газонов</t>
  </si>
  <si>
    <t>Вывоз мусора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</si>
  <si>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</si>
  <si>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</si>
  <si>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</si>
  <si>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</si>
  <si>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Водопровод</t>
  </si>
  <si>
    <t>Водоотведение</t>
  </si>
  <si>
    <t>Электроснабжение</t>
  </si>
  <si>
    <t xml:space="preserve"> Обследование жилого дома специализированными организациями</t>
  </si>
  <si>
    <t>Подготовка многоквартирного дома к сезонной эксплуатации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</si>
  <si>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</si>
  <si>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t>Очистка помещений общего пользования (чердаки, подвалы) от мусора,
 дезинсекция от блох подвалов.</t>
  </si>
  <si>
    <r>
      <t xml:space="preserve">Услуги по управлению многоквартирным домом </t>
    </r>
    <r>
      <rPr>
        <sz val="12"/>
        <rFont val="Times New Roman"/>
        <family val="1"/>
      </rPr>
      <t xml:space="preserve">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</si>
</sst>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00"/>
    <numFmt numFmtId="166" formatCode="#,##0.00;[Red]#,##0.00"/>
  </numFmts>
  <fonts count="9">
    <font>
      <sz val="8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1">
    <xf numFmtId="0" fontId="0" fillId="0" borderId="0" xfId="0" applyAlignment="1">
      <alignment/>
    </xf>
    <xf numFmtId="0" fontId="1" fillId="0" borderId="0" xfId="0" applyAlignment="1">
      <alignment horizontal="left"/>
    </xf>
    <xf numFmtId="0" fontId="1" fillId="0" borderId="1" xfId="0" applyNumberFormat="1" applyFont="1" applyAlignment="1">
      <alignment horizontal="left" wrapText="1"/>
    </xf>
    <xf numFmtId="1" fontId="1" fillId="0" borderId="1" xfId="0" applyNumberFormat="1" applyFont="1" applyAlignment="1">
      <alignment horizontal="right" wrapText="1"/>
    </xf>
    <xf numFmtId="164" fontId="1" fillId="0" borderId="1" xfId="0" applyNumberFormat="1" applyFont="1" applyAlignment="1">
      <alignment horizontal="right" wrapText="1"/>
    </xf>
    <xf numFmtId="0" fontId="4" fillId="0" borderId="1" xfId="0" applyNumberFormat="1" applyFont="1" applyAlignment="1">
      <alignment horizontal="left" wrapText="1"/>
    </xf>
    <xf numFmtId="0" fontId="4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2" fontId="1" fillId="0" borderId="1" xfId="0" applyNumberFormat="1" applyFont="1" applyAlignment="1">
      <alignment horizontal="right" wrapText="1"/>
    </xf>
    <xf numFmtId="4" fontId="4" fillId="0" borderId="1" xfId="0" applyNumberFormat="1" applyFont="1" applyAlignment="1">
      <alignment horizontal="right" wrapText="1"/>
    </xf>
    <xf numFmtId="0" fontId="2" fillId="0" borderId="0" xfId="0" applyNumberFormat="1" applyAlignment="1">
      <alignment horizontal="left" wrapText="1"/>
    </xf>
    <xf numFmtId="4" fontId="1" fillId="0" borderId="0" xfId="0" applyNumberFormat="1" applyAlignment="1">
      <alignment horizontal="left"/>
    </xf>
    <xf numFmtId="2" fontId="1" fillId="0" borderId="0" xfId="0" applyNumberFormat="1" applyAlignment="1">
      <alignment horizontal="left"/>
    </xf>
    <xf numFmtId="2" fontId="1" fillId="0" borderId="1" xfId="0" applyNumberFormat="1" applyFont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1" fillId="0" borderId="1" xfId="0" applyBorder="1" applyAlignment="1">
      <alignment horizontal="right"/>
    </xf>
    <xf numFmtId="4" fontId="1" fillId="0" borderId="1" xfId="0" applyNumberFormat="1" applyBorder="1" applyAlignment="1">
      <alignment horizontal="right"/>
    </xf>
    <xf numFmtId="2" fontId="1" fillId="0" borderId="1" xfId="0" applyNumberFormat="1" applyFill="1" applyBorder="1" applyAlignment="1">
      <alignment horizontal="right"/>
    </xf>
    <xf numFmtId="4" fontId="1" fillId="0" borderId="1" xfId="0" applyNumberFormat="1" applyFill="1" applyBorder="1" applyAlignment="1">
      <alignment horizontal="right"/>
    </xf>
    <xf numFmtId="0" fontId="1" fillId="0" borderId="1" xfId="0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0" fontId="1" fillId="0" borderId="2" xfId="0" applyNumberFormat="1" applyFont="1" applyBorder="1" applyAlignment="1">
      <alignment horizontal="center" wrapText="1"/>
    </xf>
    <xf numFmtId="0" fontId="6" fillId="2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ill="1" applyBorder="1" applyAlignment="1">
      <alignment horizontal="left"/>
    </xf>
    <xf numFmtId="0" fontId="1" fillId="0" borderId="1" xfId="0" applyNumberFormat="1" applyFont="1" applyAlignment="1">
      <alignment horizontal="center" wrapText="1"/>
    </xf>
    <xf numFmtId="4" fontId="4" fillId="3" borderId="1" xfId="0" applyNumberFormat="1" applyFont="1" applyFill="1" applyAlignment="1">
      <alignment horizontal="left" wrapText="1"/>
    </xf>
    <xf numFmtId="0" fontId="1" fillId="3" borderId="1" xfId="0" applyNumberFormat="1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vertical="top" wrapText="1"/>
    </xf>
    <xf numFmtId="0" fontId="7" fillId="4" borderId="1" xfId="0" applyFont="1" applyFill="1" applyAlignment="1">
      <alignment vertical="top" wrapText="1"/>
    </xf>
    <xf numFmtId="0" fontId="7" fillId="3" borderId="1" xfId="0" applyFont="1" applyFill="1" applyAlignment="1">
      <alignment vertical="top" wrapText="1"/>
    </xf>
    <xf numFmtId="0" fontId="1" fillId="3" borderId="1" xfId="0" applyNumberFormat="1" applyFont="1" applyFill="1" applyAlignment="1">
      <alignment horizontal="left" wrapText="1"/>
    </xf>
    <xf numFmtId="0" fontId="7" fillId="3" borderId="1" xfId="0" applyFont="1" applyFill="1" applyAlignment="1">
      <alignment horizontal="left" vertical="top" wrapText="1"/>
    </xf>
    <xf numFmtId="0" fontId="1" fillId="2" borderId="1" xfId="0" applyNumberFormat="1" applyFont="1" applyFill="1" applyAlignment="1">
      <alignment horizontal="left" wrapText="1"/>
    </xf>
    <xf numFmtId="0" fontId="1" fillId="0" borderId="3" xfId="0" applyBorder="1" applyAlignment="1">
      <alignment horizontal="center"/>
    </xf>
    <xf numFmtId="0" fontId="1" fillId="0" borderId="1" xfId="0" applyNumberFormat="1" applyFont="1" applyBorder="1" applyAlignment="1">
      <alignment horizontal="center" wrapText="1"/>
    </xf>
    <xf numFmtId="0" fontId="1" fillId="3" borderId="0" xfId="0" applyFont="1" applyFill="1" applyAlignment="1">
      <alignment horizontal="left"/>
    </xf>
    <xf numFmtId="0" fontId="6" fillId="2" borderId="1" xfId="0" applyFont="1" applyFill="1" applyBorder="1" applyAlignment="1">
      <alignment horizontal="left" wrapText="1"/>
    </xf>
    <xf numFmtId="0" fontId="3" fillId="5" borderId="4" xfId="0" applyNumberFormat="1" applyFont="1" applyBorder="1" applyAlignment="1">
      <alignment horizontal="center"/>
    </xf>
    <xf numFmtId="0" fontId="3" fillId="5" borderId="4" xfId="0" applyNumberFormat="1" applyFont="1" applyBorder="1" applyAlignment="1">
      <alignment horizontal="center" wrapText="1"/>
    </xf>
    <xf numFmtId="0" fontId="3" fillId="6" borderId="4" xfId="0" applyNumberFormat="1" applyFont="1" applyFill="1" applyBorder="1" applyAlignment="1">
      <alignment wrapText="1"/>
    </xf>
    <xf numFmtId="0" fontId="1" fillId="0" borderId="0" xfId="0" applyAlignment="1">
      <alignment horizontal="center"/>
    </xf>
    <xf numFmtId="0" fontId="2" fillId="0" borderId="0" xfId="0" applyNumberFormat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0" fontId="1" fillId="0" borderId="1" xfId="0" applyNumberFormat="1" applyFont="1" applyFill="1" applyAlignment="1">
      <alignment horizontal="left" wrapText="1"/>
    </xf>
    <xf numFmtId="4" fontId="4" fillId="0" borderId="0" xfId="0" applyNumberFormat="1" applyFont="1" applyBorder="1" applyAlignment="1">
      <alignment horizontal="right" wrapText="1"/>
    </xf>
    <xf numFmtId="4" fontId="3" fillId="6" borderId="1" xfId="0" applyNumberFormat="1" applyFont="1" applyFill="1" applyBorder="1" applyAlignment="1">
      <alignment wrapText="1"/>
    </xf>
    <xf numFmtId="166" fontId="2" fillId="0" borderId="0" xfId="0" applyNumberFormat="1" applyAlignment="1">
      <alignment horizontal="right" wrapText="1"/>
    </xf>
    <xf numFmtId="0" fontId="6" fillId="2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3" fillId="6" borderId="4" xfId="0" applyNumberFormat="1" applyFont="1" applyFill="1" applyBorder="1" applyAlignment="1">
      <alignment horizontal="left"/>
    </xf>
    <xf numFmtId="0" fontId="3" fillId="6" borderId="5" xfId="0" applyNumberFormat="1" applyFont="1" applyFill="1" applyBorder="1" applyAlignment="1">
      <alignment horizontal="left"/>
    </xf>
    <xf numFmtId="0" fontId="3" fillId="6" borderId="4" xfId="0" applyNumberFormat="1" applyFont="1" applyFill="1" applyBorder="1" applyAlignment="1">
      <alignment horizontal="left" wrapText="1"/>
    </xf>
    <xf numFmtId="0" fontId="3" fillId="6" borderId="5" xfId="0" applyNumberFormat="1" applyFont="1" applyFill="1" applyBorder="1" applyAlignment="1">
      <alignment horizontal="left" wrapText="1"/>
    </xf>
    <xf numFmtId="0" fontId="2" fillId="0" borderId="0" xfId="0" applyNumberFormat="1" applyAlignment="1">
      <alignment horizontal="left"/>
    </xf>
    <xf numFmtId="0" fontId="2" fillId="0" borderId="0" xfId="0" applyNumberFormat="1" applyAlignment="1">
      <alignment horizontal="center"/>
    </xf>
    <xf numFmtId="0" fontId="3" fillId="0" borderId="0" xfId="0" applyNumberForma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5F2D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130"/>
  <sheetViews>
    <sheetView tabSelected="1" workbookViewId="0" topLeftCell="B1">
      <selection activeCell="D1" sqref="D1:G16384"/>
    </sheetView>
  </sheetViews>
  <sheetFormatPr defaultColWidth="9.33203125" defaultRowHeight="11.25"/>
  <cols>
    <col min="1" max="1" width="11.5" style="45" hidden="1" customWidth="1"/>
    <col min="2" max="2" width="90" style="1" customWidth="1"/>
    <col min="3" max="3" width="24.66015625" style="1" customWidth="1"/>
    <col min="4" max="4" width="16" style="0" customWidth="1"/>
    <col min="5" max="5" width="17.5" style="0" customWidth="1"/>
    <col min="6" max="6" width="17.16015625" style="0" customWidth="1"/>
    <col min="7" max="7" width="17.33203125" style="0" customWidth="1"/>
    <col min="8" max="8" width="10.66015625" style="0" customWidth="1"/>
    <col min="9" max="9" width="14.66015625" style="0" customWidth="1"/>
    <col min="10" max="16384" width="10.66015625" style="0" customWidth="1"/>
  </cols>
  <sheetData>
    <row r="2" spans="1:3" s="1" customFormat="1" ht="18.75" customHeight="1">
      <c r="A2" s="59" t="s">
        <v>0</v>
      </c>
      <c r="B2" s="59"/>
      <c r="C2" s="59"/>
    </row>
    <row r="3" spans="1:3" s="1" customFormat="1" ht="18.75" customHeight="1">
      <c r="A3" s="59" t="s">
        <v>1</v>
      </c>
      <c r="B3" s="59"/>
      <c r="C3" s="59"/>
    </row>
    <row r="4" spans="1:3" s="1" customFormat="1" ht="15.75" customHeight="1">
      <c r="A4" s="60" t="s">
        <v>2</v>
      </c>
      <c r="B4" s="60"/>
      <c r="C4" s="60"/>
    </row>
    <row r="5" spans="1:3" s="1" customFormat="1" ht="30.75" customHeight="1">
      <c r="A5" s="60" t="s">
        <v>3</v>
      </c>
      <c r="B5" s="60"/>
      <c r="C5" s="60"/>
    </row>
    <row r="6" ht="18.75" customHeight="1"/>
    <row r="7" spans="1:3" s="1" customFormat="1" ht="18.75" customHeight="1">
      <c r="A7" s="58" t="s">
        <v>4</v>
      </c>
      <c r="B7" s="58"/>
      <c r="C7" s="58"/>
    </row>
    <row r="9" spans="1:3" s="1" customFormat="1" ht="15.75" customHeight="1">
      <c r="A9" s="42"/>
      <c r="B9" s="54" t="s">
        <v>5</v>
      </c>
      <c r="C9" s="55"/>
    </row>
    <row r="10" spans="1:3" s="1" customFormat="1" ht="15.75" customHeight="1">
      <c r="A10" s="28"/>
      <c r="B10" s="2" t="s">
        <v>6</v>
      </c>
      <c r="C10" s="3">
        <v>5</v>
      </c>
    </row>
    <row r="11" spans="1:3" s="1" customFormat="1" ht="15.75" customHeight="1">
      <c r="A11" s="28"/>
      <c r="B11" s="2" t="s">
        <v>7</v>
      </c>
      <c r="C11" s="3">
        <v>4</v>
      </c>
    </row>
    <row r="12" spans="1:3" s="1" customFormat="1" ht="15.75" customHeight="1">
      <c r="A12" s="28"/>
      <c r="B12" s="2" t="s">
        <v>8</v>
      </c>
      <c r="C12" s="3">
        <v>65</v>
      </c>
    </row>
    <row r="13" spans="1:3" s="1" customFormat="1" ht="15.75" customHeight="1">
      <c r="A13" s="28"/>
      <c r="B13" s="2" t="s">
        <v>9</v>
      </c>
      <c r="C13" s="4">
        <v>3986.6</v>
      </c>
    </row>
    <row r="14" spans="1:3" s="1" customFormat="1" ht="15.75" customHeight="1">
      <c r="A14" s="43"/>
      <c r="B14" s="56" t="s">
        <v>10</v>
      </c>
      <c r="C14" s="57"/>
    </row>
    <row r="15" spans="1:3" s="1" customFormat="1" ht="15.75" customHeight="1">
      <c r="A15" s="28"/>
      <c r="B15" s="5" t="s">
        <v>102</v>
      </c>
      <c r="C15" s="7">
        <v>54031.55</v>
      </c>
    </row>
    <row r="16" spans="1:7" s="1" customFormat="1" ht="84" customHeight="1">
      <c r="A16" s="28"/>
      <c r="B16" s="5"/>
      <c r="C16" s="6"/>
      <c r="D16" s="14" t="s">
        <v>105</v>
      </c>
      <c r="E16" s="15" t="s">
        <v>15</v>
      </c>
      <c r="F16" s="15" t="s">
        <v>106</v>
      </c>
      <c r="G16" s="14" t="s">
        <v>107</v>
      </c>
    </row>
    <row r="17" spans="1:9" s="1" customFormat="1" ht="15.75" customHeight="1">
      <c r="A17" s="28"/>
      <c r="B17" s="2" t="s">
        <v>103</v>
      </c>
      <c r="C17" s="13">
        <v>415458</v>
      </c>
      <c r="D17" s="16">
        <v>-103148.98</v>
      </c>
      <c r="E17" s="17">
        <v>438336.77</v>
      </c>
      <c r="F17" s="17">
        <f>C25</f>
        <v>448999.75</v>
      </c>
      <c r="G17" s="17">
        <f>D17+E17-F17</f>
        <v>-113811.95999999996</v>
      </c>
      <c r="I17" s="12"/>
    </row>
    <row r="18" spans="1:9" s="1" customFormat="1" ht="15.75" customHeight="1">
      <c r="A18" s="28">
        <v>22</v>
      </c>
      <c r="B18" s="2" t="s">
        <v>11</v>
      </c>
      <c r="C18" s="7">
        <v>18705.96</v>
      </c>
      <c r="D18" s="16">
        <v>-5455.4</v>
      </c>
      <c r="E18" s="17">
        <v>23182.98</v>
      </c>
      <c r="F18" s="18">
        <f>C127</f>
        <v>27729.43</v>
      </c>
      <c r="G18" s="17">
        <f>D18+E18-F18</f>
        <v>-10001.849999999999</v>
      </c>
      <c r="I18" s="12"/>
    </row>
    <row r="19" spans="1:9" s="1" customFormat="1" ht="15.75" customHeight="1">
      <c r="A19" s="28">
        <v>23</v>
      </c>
      <c r="B19" s="2" t="s">
        <v>12</v>
      </c>
      <c r="C19" s="7">
        <v>2199.96</v>
      </c>
      <c r="D19" s="16">
        <v>-546.2</v>
      </c>
      <c r="E19" s="17">
        <v>2321.11</v>
      </c>
      <c r="F19" s="19">
        <f>C128</f>
        <v>5627.63</v>
      </c>
      <c r="G19" s="17">
        <f>D19+E19-F19</f>
        <v>-3852.7200000000003</v>
      </c>
      <c r="I19" s="12"/>
    </row>
    <row r="20" spans="1:9" s="1" customFormat="1" ht="15.75" customHeight="1">
      <c r="A20" s="28">
        <v>24</v>
      </c>
      <c r="B20" s="2" t="s">
        <v>13</v>
      </c>
      <c r="C20" s="7">
        <v>2199.96</v>
      </c>
      <c r="D20" s="20">
        <v>-546.2</v>
      </c>
      <c r="E20" s="17">
        <v>2321.11</v>
      </c>
      <c r="F20" s="19">
        <f>C129</f>
        <v>2941.67</v>
      </c>
      <c r="G20" s="17">
        <f>D20+E20-F20</f>
        <v>-1166.76</v>
      </c>
      <c r="I20" s="12"/>
    </row>
    <row r="21" spans="1:7" s="1" customFormat="1" ht="15.75" customHeight="1">
      <c r="A21" s="28">
        <v>25</v>
      </c>
      <c r="B21" s="2" t="s">
        <v>104</v>
      </c>
      <c r="C21" s="7">
        <v>3267</v>
      </c>
      <c r="D21" s="21">
        <f>SUM(D17:D20)</f>
        <v>-109696.77999999998</v>
      </c>
      <c r="E21" s="22">
        <f>SUM(E17:E20)</f>
        <v>466161.97</v>
      </c>
      <c r="F21" s="22">
        <f>SUM(F17:F20)</f>
        <v>485298.48</v>
      </c>
      <c r="G21" s="22">
        <f>SUM(G17:G20)</f>
        <v>-128833.28999999996</v>
      </c>
    </row>
    <row r="22" spans="1:3" s="1" customFormat="1" ht="15.75" customHeight="1">
      <c r="A22" s="28"/>
      <c r="B22" s="5" t="s">
        <v>14</v>
      </c>
      <c r="C22" s="9">
        <f>SUM(C17:C21)</f>
        <v>441830.88000000006</v>
      </c>
    </row>
    <row r="23" spans="1:3" s="1" customFormat="1" ht="15.75" customHeight="1">
      <c r="A23" s="28"/>
      <c r="B23" s="5" t="s">
        <v>15</v>
      </c>
      <c r="C23" s="9">
        <v>466161.97</v>
      </c>
    </row>
    <row r="24" spans="1:4" s="1" customFormat="1" ht="15.75" customHeight="1">
      <c r="A24" s="43"/>
      <c r="B24" s="44" t="s">
        <v>16</v>
      </c>
      <c r="C24" s="50">
        <f>C25+C127+C128+C129</f>
        <v>485298.48</v>
      </c>
      <c r="D24" s="49"/>
    </row>
    <row r="25" spans="1:6" s="1" customFormat="1" ht="15.75" customHeight="1">
      <c r="A25" s="28"/>
      <c r="B25" s="5" t="s">
        <v>17</v>
      </c>
      <c r="C25" s="9">
        <f>C26+C49+C88</f>
        <v>448999.75</v>
      </c>
      <c r="F25" s="11"/>
    </row>
    <row r="26" spans="1:6" s="1" customFormat="1" ht="15.75" customHeight="1">
      <c r="A26" s="23">
        <v>1</v>
      </c>
      <c r="B26" s="24" t="s">
        <v>108</v>
      </c>
      <c r="C26" s="9">
        <f>C27+C32+C34+C37+C39+C43+C45</f>
        <v>323732.15</v>
      </c>
      <c r="F26" s="11"/>
    </row>
    <row r="27" spans="1:6" s="1" customFormat="1" ht="15.75" customHeight="1">
      <c r="A27" s="25">
        <v>1</v>
      </c>
      <c r="B27" s="26" t="s">
        <v>109</v>
      </c>
      <c r="C27" s="9">
        <f>SUM(C28:C31)</f>
        <v>116426.58</v>
      </c>
      <c r="F27" s="11"/>
    </row>
    <row r="28" spans="1:3" s="1" customFormat="1" ht="15.75" customHeight="1" hidden="1">
      <c r="A28" s="28">
        <v>1</v>
      </c>
      <c r="B28" s="2" t="s">
        <v>25</v>
      </c>
      <c r="C28" s="8">
        <v>733.72</v>
      </c>
    </row>
    <row r="29" spans="1:3" s="1" customFormat="1" ht="15.75" customHeight="1" hidden="1">
      <c r="A29" s="28">
        <v>1</v>
      </c>
      <c r="B29" s="2" t="s">
        <v>27</v>
      </c>
      <c r="C29" s="7">
        <v>115419.61</v>
      </c>
    </row>
    <row r="30" spans="1:3" s="1" customFormat="1" ht="15.75" customHeight="1" hidden="1">
      <c r="A30" s="28">
        <v>1</v>
      </c>
      <c r="B30" s="2" t="s">
        <v>82</v>
      </c>
      <c r="C30" s="8">
        <v>2.59</v>
      </c>
    </row>
    <row r="31" spans="1:3" s="1" customFormat="1" ht="15.75" customHeight="1" hidden="1">
      <c r="A31" s="28">
        <v>1</v>
      </c>
      <c r="B31" s="2" t="s">
        <v>98</v>
      </c>
      <c r="C31" s="8">
        <v>270.66</v>
      </c>
    </row>
    <row r="32" spans="1:6" s="1" customFormat="1" ht="15.75" customHeight="1">
      <c r="A32" s="25">
        <v>2</v>
      </c>
      <c r="B32" s="26" t="s">
        <v>110</v>
      </c>
      <c r="C32" s="9">
        <f>SUM(C33)</f>
        <v>100419.62</v>
      </c>
      <c r="F32" s="11"/>
    </row>
    <row r="33" spans="1:3" s="1" customFormat="1" ht="15.75" customHeight="1" hidden="1">
      <c r="A33" s="28">
        <v>2</v>
      </c>
      <c r="B33" s="2" t="s">
        <v>27</v>
      </c>
      <c r="C33" s="7">
        <v>100419.62</v>
      </c>
    </row>
    <row r="34" spans="1:6" s="1" customFormat="1" ht="15.75" customHeight="1">
      <c r="A34" s="38">
        <v>3</v>
      </c>
      <c r="B34" s="40" t="s">
        <v>111</v>
      </c>
      <c r="C34" s="9">
        <f>SUM(C35:C36)</f>
        <v>923.5</v>
      </c>
      <c r="F34" s="11"/>
    </row>
    <row r="35" spans="1:3" s="1" customFormat="1" ht="15.75" customHeight="1" hidden="1">
      <c r="A35" s="28">
        <v>3</v>
      </c>
      <c r="B35" s="2" t="s">
        <v>53</v>
      </c>
      <c r="C35" s="8">
        <v>573.32</v>
      </c>
    </row>
    <row r="36" spans="1:3" s="1" customFormat="1" ht="15.75" customHeight="1" hidden="1">
      <c r="A36" s="28">
        <v>3</v>
      </c>
      <c r="B36" s="2" t="s">
        <v>89</v>
      </c>
      <c r="C36" s="8">
        <v>350.18</v>
      </c>
    </row>
    <row r="37" spans="1:6" s="1" customFormat="1" ht="15.75" customHeight="1">
      <c r="A37" s="25">
        <v>4</v>
      </c>
      <c r="B37" s="26" t="s">
        <v>112</v>
      </c>
      <c r="C37" s="9">
        <f>SUM(C38)</f>
        <v>261.27</v>
      </c>
      <c r="F37" s="11"/>
    </row>
    <row r="38" spans="1:3" s="1" customFormat="1" ht="15.75" customHeight="1" hidden="1">
      <c r="A38" s="28">
        <v>4</v>
      </c>
      <c r="B38" s="2" t="s">
        <v>69</v>
      </c>
      <c r="C38" s="7">
        <v>261.27</v>
      </c>
    </row>
    <row r="39" spans="1:6" s="1" customFormat="1" ht="15.75" customHeight="1">
      <c r="A39" s="25">
        <v>5</v>
      </c>
      <c r="B39" s="27" t="s">
        <v>113</v>
      </c>
      <c r="C39" s="9">
        <f>SUM(C40:C42)</f>
        <v>15167.800000000001</v>
      </c>
      <c r="F39" s="11"/>
    </row>
    <row r="40" spans="1:3" s="1" customFormat="1" ht="15.75" customHeight="1" hidden="1">
      <c r="A40" s="28">
        <v>5</v>
      </c>
      <c r="B40" s="2" t="s">
        <v>27</v>
      </c>
      <c r="C40" s="7">
        <v>15000</v>
      </c>
    </row>
    <row r="41" spans="1:3" s="1" customFormat="1" ht="15.75" customHeight="1" hidden="1">
      <c r="A41" s="28">
        <v>5</v>
      </c>
      <c r="B41" s="2" t="s">
        <v>61</v>
      </c>
      <c r="C41" s="8">
        <v>73.54</v>
      </c>
    </row>
    <row r="42" spans="1:3" s="1" customFormat="1" ht="15.75" customHeight="1" hidden="1">
      <c r="A42" s="28">
        <v>5</v>
      </c>
      <c r="B42" s="2" t="s">
        <v>75</v>
      </c>
      <c r="C42" s="8">
        <v>94.26</v>
      </c>
    </row>
    <row r="43" spans="1:6" s="1" customFormat="1" ht="33" customHeight="1">
      <c r="A43" s="25">
        <v>6</v>
      </c>
      <c r="B43" s="47" t="s">
        <v>125</v>
      </c>
      <c r="C43" s="9">
        <f>SUM(C44)</f>
        <v>5700</v>
      </c>
      <c r="F43" s="11"/>
    </row>
    <row r="44" spans="1:3" s="1" customFormat="1" ht="15.75" customHeight="1" hidden="1">
      <c r="A44" s="28">
        <v>6</v>
      </c>
      <c r="B44" s="2" t="s">
        <v>64</v>
      </c>
      <c r="C44" s="7">
        <v>5700</v>
      </c>
    </row>
    <row r="45" spans="1:6" s="1" customFormat="1" ht="15.75" customHeight="1">
      <c r="A45" s="25">
        <v>7</v>
      </c>
      <c r="B45" s="26" t="s">
        <v>114</v>
      </c>
      <c r="C45" s="9">
        <f>SUM(C46:C48)</f>
        <v>84833.38</v>
      </c>
      <c r="F45" s="11"/>
    </row>
    <row r="46" spans="1:3" s="1" customFormat="1" ht="15.75" customHeight="1" hidden="1">
      <c r="A46" s="28">
        <v>7</v>
      </c>
      <c r="B46" s="2" t="s">
        <v>30</v>
      </c>
      <c r="C46" s="7">
        <v>75524.33</v>
      </c>
    </row>
    <row r="47" spans="1:3" s="1" customFormat="1" ht="15.75" customHeight="1" hidden="1">
      <c r="A47" s="28">
        <v>7</v>
      </c>
      <c r="B47" s="2" t="s">
        <v>31</v>
      </c>
      <c r="C47" s="7">
        <v>9305.98</v>
      </c>
    </row>
    <row r="48" spans="1:3" s="1" customFormat="1" ht="15.75" customHeight="1" hidden="1">
      <c r="A48" s="28">
        <v>7</v>
      </c>
      <c r="B48" s="2" t="s">
        <v>56</v>
      </c>
      <c r="C48" s="8">
        <v>3.07</v>
      </c>
    </row>
    <row r="49" spans="1:6" s="1" customFormat="1" ht="15.75" customHeight="1">
      <c r="A49" s="39">
        <v>8</v>
      </c>
      <c r="B49" s="41" t="s">
        <v>115</v>
      </c>
      <c r="C49" s="9">
        <f>C50+C55+C67+C70+C73</f>
        <v>75653.94</v>
      </c>
      <c r="F49" s="11"/>
    </row>
    <row r="50" spans="1:6" s="1" customFormat="1" ht="15.75" customHeight="1">
      <c r="A50" s="28">
        <v>8</v>
      </c>
      <c r="B50" s="29" t="s">
        <v>116</v>
      </c>
      <c r="C50" s="9">
        <f>SUM(C51:C54)</f>
        <v>31380.67</v>
      </c>
      <c r="F50" s="11"/>
    </row>
    <row r="51" spans="1:3" s="1" customFormat="1" ht="15.75" customHeight="1">
      <c r="A51" s="28">
        <v>8</v>
      </c>
      <c r="B51" s="2" t="s">
        <v>67</v>
      </c>
      <c r="C51" s="7">
        <v>6025.35</v>
      </c>
    </row>
    <row r="52" spans="1:3" s="1" customFormat="1" ht="15.75" customHeight="1">
      <c r="A52" s="28">
        <v>8</v>
      </c>
      <c r="B52" s="48" t="s">
        <v>79</v>
      </c>
      <c r="C52" s="7">
        <v>10543.81</v>
      </c>
    </row>
    <row r="53" spans="1:3" s="1" customFormat="1" ht="15.75" customHeight="1">
      <c r="A53" s="28">
        <v>8</v>
      </c>
      <c r="B53" s="2" t="s">
        <v>80</v>
      </c>
      <c r="C53" s="7">
        <v>9520.9</v>
      </c>
    </row>
    <row r="54" spans="1:3" s="1" customFormat="1" ht="15.75" customHeight="1">
      <c r="A54" s="28">
        <v>8</v>
      </c>
      <c r="B54" s="48" t="s">
        <v>72</v>
      </c>
      <c r="C54" s="7">
        <v>5290.61</v>
      </c>
    </row>
    <row r="55" spans="1:6" s="1" customFormat="1" ht="15.75" customHeight="1">
      <c r="A55" s="28">
        <v>9</v>
      </c>
      <c r="B55" s="30" t="s">
        <v>117</v>
      </c>
      <c r="C55" s="9">
        <f>C56+C58+C60+C63</f>
        <v>5722.72</v>
      </c>
      <c r="F55" s="11"/>
    </row>
    <row r="56" spans="1:6" s="1" customFormat="1" ht="15.75" customHeight="1">
      <c r="A56" s="28">
        <v>9</v>
      </c>
      <c r="B56" s="31" t="s">
        <v>118</v>
      </c>
      <c r="C56" s="9">
        <f>SUM(C57)</f>
        <v>1252.85</v>
      </c>
      <c r="F56" s="11"/>
    </row>
    <row r="57" spans="1:3" s="1" customFormat="1" ht="15.75" customHeight="1">
      <c r="A57" s="28">
        <v>9</v>
      </c>
      <c r="B57" s="2" t="s">
        <v>84</v>
      </c>
      <c r="C57" s="7">
        <v>1252.85</v>
      </c>
    </row>
    <row r="58" spans="1:6" s="1" customFormat="1" ht="15.75" customHeight="1">
      <c r="A58" s="28">
        <v>10</v>
      </c>
      <c r="B58" s="32" t="s">
        <v>119</v>
      </c>
      <c r="C58" s="9">
        <f>SUM(C59)</f>
        <v>32.76</v>
      </c>
      <c r="F58" s="11"/>
    </row>
    <row r="59" spans="1:3" s="1" customFormat="1" ht="15.75" customHeight="1">
      <c r="A59" s="28">
        <v>10</v>
      </c>
      <c r="B59" s="2" t="s">
        <v>73</v>
      </c>
      <c r="C59" s="8">
        <v>32.76</v>
      </c>
    </row>
    <row r="60" spans="1:6" s="1" customFormat="1" ht="15.75" customHeight="1">
      <c r="A60" s="28">
        <v>11</v>
      </c>
      <c r="B60" s="33" t="s">
        <v>120</v>
      </c>
      <c r="C60" s="9">
        <f>SUM(C61:C62)</f>
        <v>2689.9300000000003</v>
      </c>
      <c r="F60" s="11"/>
    </row>
    <row r="61" spans="1:3" s="1" customFormat="1" ht="15.75" customHeight="1">
      <c r="A61" s="28">
        <v>11</v>
      </c>
      <c r="B61" s="2" t="s">
        <v>57</v>
      </c>
      <c r="C61" s="8">
        <v>68.03</v>
      </c>
    </row>
    <row r="62" spans="1:3" s="1" customFormat="1" ht="15.75" customHeight="1">
      <c r="A62" s="28">
        <v>11</v>
      </c>
      <c r="B62" s="2" t="s">
        <v>68</v>
      </c>
      <c r="C62" s="7">
        <v>2621.9</v>
      </c>
    </row>
    <row r="63" spans="1:6" s="1" customFormat="1" ht="15.75" customHeight="1">
      <c r="A63" s="28">
        <v>12</v>
      </c>
      <c r="B63" s="33" t="s">
        <v>121</v>
      </c>
      <c r="C63" s="9">
        <f>SUM(C64:C66)</f>
        <v>1747.18</v>
      </c>
      <c r="F63" s="11"/>
    </row>
    <row r="64" spans="1:3" s="1" customFormat="1" ht="15.75" customHeight="1">
      <c r="A64" s="28">
        <v>12</v>
      </c>
      <c r="B64" s="2" t="s">
        <v>44</v>
      </c>
      <c r="C64" s="7">
        <v>1669.64</v>
      </c>
    </row>
    <row r="65" spans="1:3" s="1" customFormat="1" ht="30.75" customHeight="1">
      <c r="A65" s="28">
        <v>12</v>
      </c>
      <c r="B65" s="2" t="s">
        <v>55</v>
      </c>
      <c r="C65" s="8">
        <v>1.25</v>
      </c>
    </row>
    <row r="66" spans="1:3" s="1" customFormat="1" ht="15.75" customHeight="1">
      <c r="A66" s="28">
        <v>12</v>
      </c>
      <c r="B66" s="2" t="s">
        <v>76</v>
      </c>
      <c r="C66" s="8">
        <v>76.29</v>
      </c>
    </row>
    <row r="67" spans="1:6" s="1" customFormat="1" ht="15.75" customHeight="1">
      <c r="A67" s="28">
        <v>14</v>
      </c>
      <c r="B67" s="34" t="s">
        <v>122</v>
      </c>
      <c r="C67" s="9">
        <f>SUM(C68:C69)</f>
        <v>1565.19</v>
      </c>
      <c r="F67" s="11"/>
    </row>
    <row r="68" spans="1:3" s="1" customFormat="1" ht="15.75" customHeight="1">
      <c r="A68" s="28">
        <v>14</v>
      </c>
      <c r="B68" s="2" t="s">
        <v>36</v>
      </c>
      <c r="C68" s="8">
        <v>5.19</v>
      </c>
    </row>
    <row r="69" spans="1:3" s="1" customFormat="1" ht="15.75" customHeight="1">
      <c r="A69" s="28">
        <v>14</v>
      </c>
      <c r="B69" s="2" t="s">
        <v>78</v>
      </c>
      <c r="C69" s="7">
        <v>1560</v>
      </c>
    </row>
    <row r="70" spans="1:6" s="1" customFormat="1" ht="15.75" customHeight="1">
      <c r="A70" s="28">
        <v>15</v>
      </c>
      <c r="B70" s="35" t="s">
        <v>123</v>
      </c>
      <c r="C70" s="9">
        <f>SUM(C71:C72)</f>
        <v>4956.5</v>
      </c>
      <c r="F70" s="11"/>
    </row>
    <row r="71" spans="1:3" s="1" customFormat="1" ht="15.75" customHeight="1">
      <c r="A71" s="28">
        <v>15</v>
      </c>
      <c r="B71" s="2" t="s">
        <v>91</v>
      </c>
      <c r="C71" s="8">
        <v>768</v>
      </c>
    </row>
    <row r="72" spans="1:3" s="1" customFormat="1" ht="15.75" customHeight="1">
      <c r="A72" s="28">
        <v>15</v>
      </c>
      <c r="B72" s="2" t="s">
        <v>92</v>
      </c>
      <c r="C72" s="7">
        <v>4188.5</v>
      </c>
    </row>
    <row r="73" spans="1:6" s="1" customFormat="1" ht="15.75" customHeight="1">
      <c r="A73" s="28">
        <v>17</v>
      </c>
      <c r="B73" s="36" t="s">
        <v>124</v>
      </c>
      <c r="C73" s="9">
        <f>SUM(C74:C87)</f>
        <v>32028.86</v>
      </c>
      <c r="F73" s="11"/>
    </row>
    <row r="74" spans="1:3" s="1" customFormat="1" ht="15.75" customHeight="1" hidden="1">
      <c r="A74" s="28">
        <v>17</v>
      </c>
      <c r="B74" s="2" t="s">
        <v>19</v>
      </c>
      <c r="C74" s="8">
        <v>36.97</v>
      </c>
    </row>
    <row r="75" spans="1:3" s="1" customFormat="1" ht="15.75" customHeight="1" hidden="1">
      <c r="A75" s="28">
        <v>17</v>
      </c>
      <c r="B75" s="2" t="s">
        <v>22</v>
      </c>
      <c r="C75" s="8">
        <v>561.7</v>
      </c>
    </row>
    <row r="76" spans="1:3" s="1" customFormat="1" ht="15.75" customHeight="1" hidden="1">
      <c r="A76" s="28">
        <v>17</v>
      </c>
      <c r="B76" s="2" t="s">
        <v>26</v>
      </c>
      <c r="C76" s="8">
        <v>750.34</v>
      </c>
    </row>
    <row r="77" spans="1:3" s="1" customFormat="1" ht="15.75" customHeight="1" hidden="1">
      <c r="A77" s="28">
        <v>17</v>
      </c>
      <c r="B77" s="2" t="s">
        <v>33</v>
      </c>
      <c r="C77" s="7">
        <v>1387.59</v>
      </c>
    </row>
    <row r="78" spans="1:3" s="1" customFormat="1" ht="15.75" customHeight="1" hidden="1">
      <c r="A78" s="28">
        <v>17</v>
      </c>
      <c r="B78" s="2" t="s">
        <v>34</v>
      </c>
      <c r="C78" s="7">
        <v>12386.08</v>
      </c>
    </row>
    <row r="79" spans="1:3" s="1" customFormat="1" ht="15.75" customHeight="1" hidden="1">
      <c r="A79" s="28">
        <v>17</v>
      </c>
      <c r="B79" s="2" t="s">
        <v>35</v>
      </c>
      <c r="C79" s="7">
        <v>2077.05</v>
      </c>
    </row>
    <row r="80" spans="1:3" s="1" customFormat="1" ht="15.75" customHeight="1" hidden="1">
      <c r="A80" s="28">
        <v>17</v>
      </c>
      <c r="B80" s="2" t="s">
        <v>37</v>
      </c>
      <c r="C80" s="8">
        <v>643.38</v>
      </c>
    </row>
    <row r="81" spans="1:3" s="1" customFormat="1" ht="15.75" customHeight="1" hidden="1">
      <c r="A81" s="28">
        <v>17</v>
      </c>
      <c r="B81" s="2" t="s">
        <v>41</v>
      </c>
      <c r="C81" s="7">
        <v>3211.61</v>
      </c>
    </row>
    <row r="82" spans="1:3" s="1" customFormat="1" ht="15.75" customHeight="1" hidden="1">
      <c r="A82" s="28">
        <v>17</v>
      </c>
      <c r="B82" s="2" t="s">
        <v>47</v>
      </c>
      <c r="C82" s="8">
        <v>571.29</v>
      </c>
    </row>
    <row r="83" spans="1:3" s="1" customFormat="1" ht="15.75" customHeight="1" hidden="1">
      <c r="A83" s="28">
        <v>17</v>
      </c>
      <c r="B83" s="2" t="s">
        <v>51</v>
      </c>
      <c r="C83" s="7">
        <v>9853</v>
      </c>
    </row>
    <row r="84" spans="1:3" s="1" customFormat="1" ht="15.75" customHeight="1" hidden="1">
      <c r="A84" s="28">
        <v>17</v>
      </c>
      <c r="B84" s="2" t="s">
        <v>62</v>
      </c>
      <c r="C84" s="8">
        <v>23</v>
      </c>
    </row>
    <row r="85" spans="1:3" s="1" customFormat="1" ht="15.75" customHeight="1" hidden="1">
      <c r="A85" s="28">
        <v>17</v>
      </c>
      <c r="B85" s="2" t="s">
        <v>66</v>
      </c>
      <c r="C85" s="8">
        <v>27.23</v>
      </c>
    </row>
    <row r="86" spans="1:3" s="1" customFormat="1" ht="15.75" customHeight="1" hidden="1">
      <c r="A86" s="28">
        <v>17</v>
      </c>
      <c r="B86" s="2" t="s">
        <v>81</v>
      </c>
      <c r="C86" s="8">
        <v>20.75</v>
      </c>
    </row>
    <row r="87" spans="1:3" s="1" customFormat="1" ht="15.75" customHeight="1" hidden="1">
      <c r="A87" s="28">
        <v>17</v>
      </c>
      <c r="B87" s="2" t="s">
        <v>83</v>
      </c>
      <c r="C87" s="8">
        <v>478.87</v>
      </c>
    </row>
    <row r="88" spans="1:6" s="1" customFormat="1" ht="266.25" customHeight="1">
      <c r="A88" s="28">
        <v>18</v>
      </c>
      <c r="B88" s="52" t="s">
        <v>126</v>
      </c>
      <c r="C88" s="53">
        <f>SUM(C89:C126)</f>
        <v>49613.65999999999</v>
      </c>
      <c r="F88" s="11"/>
    </row>
    <row r="89" spans="1:6" s="1" customFormat="1" ht="15.75" customHeight="1" hidden="1">
      <c r="A89" s="28">
        <v>18</v>
      </c>
      <c r="B89" s="2" t="s">
        <v>20</v>
      </c>
      <c r="C89" s="8">
        <v>151.93</v>
      </c>
      <c r="E89" s="11"/>
      <c r="F89" s="11"/>
    </row>
    <row r="90" spans="1:5" s="1" customFormat="1" ht="15.75" customHeight="1" hidden="1">
      <c r="A90" s="28">
        <v>18</v>
      </c>
      <c r="B90" s="2" t="s">
        <v>21</v>
      </c>
      <c r="C90" s="8">
        <v>64.41</v>
      </c>
      <c r="E90" s="11"/>
    </row>
    <row r="91" spans="1:3" s="1" customFormat="1" ht="15.75" customHeight="1" hidden="1">
      <c r="A91" s="28">
        <v>18</v>
      </c>
      <c r="B91" s="2" t="s">
        <v>28</v>
      </c>
      <c r="C91" s="7">
        <v>10969.22</v>
      </c>
    </row>
    <row r="92" spans="1:3" s="1" customFormat="1" ht="15.75" customHeight="1" hidden="1">
      <c r="A92" s="28">
        <v>18</v>
      </c>
      <c r="B92" s="2" t="s">
        <v>29</v>
      </c>
      <c r="C92" s="8">
        <v>788.95</v>
      </c>
    </row>
    <row r="93" spans="1:3" s="1" customFormat="1" ht="15.75" customHeight="1" hidden="1">
      <c r="A93" s="28">
        <v>18</v>
      </c>
      <c r="B93" s="2" t="s">
        <v>32</v>
      </c>
      <c r="C93" s="7">
        <v>1409.94</v>
      </c>
    </row>
    <row r="94" spans="1:3" s="1" customFormat="1" ht="15.75" customHeight="1" hidden="1">
      <c r="A94" s="28">
        <v>18</v>
      </c>
      <c r="B94" s="2" t="s">
        <v>38</v>
      </c>
      <c r="C94" s="8">
        <v>3.89</v>
      </c>
    </row>
    <row r="95" spans="1:3" s="1" customFormat="1" ht="15.75" customHeight="1" hidden="1">
      <c r="A95" s="28">
        <v>18</v>
      </c>
      <c r="B95" s="2" t="s">
        <v>39</v>
      </c>
      <c r="C95" s="7">
        <v>21914.28</v>
      </c>
    </row>
    <row r="96" spans="1:3" s="1" customFormat="1" ht="15.75" customHeight="1" hidden="1">
      <c r="A96" s="28">
        <v>18</v>
      </c>
      <c r="B96" s="2" t="s">
        <v>40</v>
      </c>
      <c r="C96" s="8">
        <v>205.73</v>
      </c>
    </row>
    <row r="97" spans="1:3" s="1" customFormat="1" ht="15.75" customHeight="1" hidden="1">
      <c r="A97" s="28">
        <v>18</v>
      </c>
      <c r="B97" s="2" t="s">
        <v>42</v>
      </c>
      <c r="C97" s="8">
        <v>303</v>
      </c>
    </row>
    <row r="98" spans="1:3" s="1" customFormat="1" ht="15.75" customHeight="1" hidden="1">
      <c r="A98" s="28">
        <v>18</v>
      </c>
      <c r="B98" s="2" t="s">
        <v>43</v>
      </c>
      <c r="C98" s="8">
        <v>31.13</v>
      </c>
    </row>
    <row r="99" spans="1:3" s="1" customFormat="1" ht="15.75" customHeight="1" hidden="1">
      <c r="A99" s="28">
        <v>18</v>
      </c>
      <c r="B99" s="2" t="s">
        <v>45</v>
      </c>
      <c r="C99" s="8">
        <v>25.94</v>
      </c>
    </row>
    <row r="100" spans="1:3" s="1" customFormat="1" ht="15.75" customHeight="1" hidden="1">
      <c r="A100" s="28">
        <v>18</v>
      </c>
      <c r="B100" s="2" t="s">
        <v>46</v>
      </c>
      <c r="C100" s="7">
        <v>1235.02</v>
      </c>
    </row>
    <row r="101" spans="1:3" s="1" customFormat="1" ht="15.75" customHeight="1" hidden="1">
      <c r="A101" s="28">
        <v>18</v>
      </c>
      <c r="B101" s="2" t="s">
        <v>48</v>
      </c>
      <c r="C101" s="8">
        <v>907.89</v>
      </c>
    </row>
    <row r="102" spans="1:3" s="1" customFormat="1" ht="15.75" customHeight="1" hidden="1">
      <c r="A102" s="28">
        <v>18</v>
      </c>
      <c r="B102" s="2" t="s">
        <v>49</v>
      </c>
      <c r="C102" s="8">
        <v>10.38</v>
      </c>
    </row>
    <row r="103" spans="1:3" s="1" customFormat="1" ht="15.75" customHeight="1" hidden="1">
      <c r="A103" s="28">
        <v>18</v>
      </c>
      <c r="B103" s="2" t="s">
        <v>50</v>
      </c>
      <c r="C103" s="8">
        <v>27.24</v>
      </c>
    </row>
    <row r="104" spans="1:3" s="1" customFormat="1" ht="30.75" customHeight="1" hidden="1">
      <c r="A104" s="28">
        <v>18</v>
      </c>
      <c r="B104" s="2" t="s">
        <v>52</v>
      </c>
      <c r="C104" s="8">
        <v>103.54</v>
      </c>
    </row>
    <row r="105" spans="1:3" s="1" customFormat="1" ht="15.75" customHeight="1" hidden="1">
      <c r="A105" s="28">
        <v>18</v>
      </c>
      <c r="B105" s="2" t="s">
        <v>54</v>
      </c>
      <c r="C105" s="8">
        <v>28.65</v>
      </c>
    </row>
    <row r="106" spans="1:3" s="1" customFormat="1" ht="15.75" customHeight="1" hidden="1">
      <c r="A106" s="28">
        <v>18</v>
      </c>
      <c r="B106" s="2" t="s">
        <v>58</v>
      </c>
      <c r="C106" s="8">
        <v>45.84</v>
      </c>
    </row>
    <row r="107" spans="1:3" s="1" customFormat="1" ht="15.75" customHeight="1" hidden="1">
      <c r="A107" s="28">
        <v>18</v>
      </c>
      <c r="B107" s="2" t="s">
        <v>59</v>
      </c>
      <c r="C107" s="8">
        <v>160.46</v>
      </c>
    </row>
    <row r="108" spans="1:3" s="1" customFormat="1" ht="15.75" customHeight="1" hidden="1">
      <c r="A108" s="28">
        <v>18</v>
      </c>
      <c r="B108" s="2" t="s">
        <v>60</v>
      </c>
      <c r="C108" s="8">
        <v>772.4</v>
      </c>
    </row>
    <row r="109" spans="1:3" s="1" customFormat="1" ht="15.75" customHeight="1" hidden="1">
      <c r="A109" s="28">
        <v>18</v>
      </c>
      <c r="B109" s="2" t="s">
        <v>63</v>
      </c>
      <c r="C109" s="8">
        <v>121.91</v>
      </c>
    </row>
    <row r="110" spans="1:3" s="1" customFormat="1" ht="15.75" customHeight="1" hidden="1">
      <c r="A110" s="28">
        <v>18</v>
      </c>
      <c r="B110" s="2" t="s">
        <v>65</v>
      </c>
      <c r="C110" s="8">
        <v>319.16</v>
      </c>
    </row>
    <row r="111" spans="1:3" s="1" customFormat="1" ht="15.75" customHeight="1" hidden="1">
      <c r="A111" s="28">
        <v>18</v>
      </c>
      <c r="B111" s="2" t="s">
        <v>70</v>
      </c>
      <c r="C111" s="8">
        <v>7.18</v>
      </c>
    </row>
    <row r="112" spans="1:3" s="1" customFormat="1" ht="15.75" customHeight="1" hidden="1">
      <c r="A112" s="28">
        <v>18</v>
      </c>
      <c r="B112" s="2" t="s">
        <v>71</v>
      </c>
      <c r="C112" s="8">
        <v>47.77</v>
      </c>
    </row>
    <row r="113" spans="1:3" s="1" customFormat="1" ht="15.75" customHeight="1" hidden="1">
      <c r="A113" s="28">
        <v>18</v>
      </c>
      <c r="B113" s="2" t="s">
        <v>74</v>
      </c>
      <c r="C113" s="8">
        <v>959.77</v>
      </c>
    </row>
    <row r="114" spans="1:3" s="1" customFormat="1" ht="15.75" customHeight="1" hidden="1">
      <c r="A114" s="28">
        <v>18</v>
      </c>
      <c r="B114" s="2" t="s">
        <v>77</v>
      </c>
      <c r="C114" s="8">
        <v>5.2</v>
      </c>
    </row>
    <row r="115" spans="1:3" s="1" customFormat="1" ht="15.75" customHeight="1" hidden="1">
      <c r="A115" s="28">
        <v>18</v>
      </c>
      <c r="B115" s="2" t="s">
        <v>85</v>
      </c>
      <c r="C115" s="8">
        <v>4.93</v>
      </c>
    </row>
    <row r="116" spans="1:3" s="1" customFormat="1" ht="15.75" customHeight="1" hidden="1">
      <c r="A116" s="28">
        <v>18</v>
      </c>
      <c r="B116" s="2" t="s">
        <v>86</v>
      </c>
      <c r="C116" s="8">
        <v>233.45</v>
      </c>
    </row>
    <row r="117" spans="1:3" s="1" customFormat="1" ht="15.75" customHeight="1" hidden="1">
      <c r="A117" s="28">
        <v>18</v>
      </c>
      <c r="B117" s="2" t="s">
        <v>87</v>
      </c>
      <c r="C117" s="8">
        <v>11.16</v>
      </c>
    </row>
    <row r="118" spans="1:3" s="1" customFormat="1" ht="15.75" customHeight="1" hidden="1">
      <c r="A118" s="28">
        <v>18</v>
      </c>
      <c r="B118" s="2" t="s">
        <v>88</v>
      </c>
      <c r="C118" s="8">
        <v>3.89</v>
      </c>
    </row>
    <row r="119" spans="1:3" s="1" customFormat="1" ht="15.75" customHeight="1" hidden="1">
      <c r="A119" s="28">
        <v>18</v>
      </c>
      <c r="B119" s="2" t="s">
        <v>90</v>
      </c>
      <c r="C119" s="8">
        <v>2.61</v>
      </c>
    </row>
    <row r="120" spans="1:3" s="1" customFormat="1" ht="15.75" customHeight="1" hidden="1">
      <c r="A120" s="28">
        <v>18</v>
      </c>
      <c r="B120" s="2" t="s">
        <v>93</v>
      </c>
      <c r="C120" s="7">
        <v>1505.57</v>
      </c>
    </row>
    <row r="121" spans="1:3" s="1" customFormat="1" ht="15.75" customHeight="1" hidden="1">
      <c r="A121" s="28">
        <v>18</v>
      </c>
      <c r="B121" s="2" t="s">
        <v>94</v>
      </c>
      <c r="C121" s="8">
        <v>188.89</v>
      </c>
    </row>
    <row r="122" spans="1:3" s="1" customFormat="1" ht="15.75" customHeight="1" hidden="1">
      <c r="A122" s="28">
        <v>18</v>
      </c>
      <c r="B122" s="2" t="s">
        <v>95</v>
      </c>
      <c r="C122" s="8">
        <v>264.56</v>
      </c>
    </row>
    <row r="123" spans="1:3" s="1" customFormat="1" ht="15.75" customHeight="1" hidden="1">
      <c r="A123" s="28">
        <v>18</v>
      </c>
      <c r="B123" s="2" t="s">
        <v>96</v>
      </c>
      <c r="C123" s="7">
        <v>2699</v>
      </c>
    </row>
    <row r="124" spans="1:3" s="1" customFormat="1" ht="15.75" customHeight="1" hidden="1">
      <c r="A124" s="28">
        <v>18</v>
      </c>
      <c r="B124" s="2" t="s">
        <v>97</v>
      </c>
      <c r="C124" s="7">
        <v>2891.79</v>
      </c>
    </row>
    <row r="125" spans="1:7" s="1" customFormat="1" ht="15.75" customHeight="1" hidden="1">
      <c r="A125" s="28">
        <v>18</v>
      </c>
      <c r="B125" s="2" t="s">
        <v>97</v>
      </c>
      <c r="C125" s="8">
        <v>688.54</v>
      </c>
      <c r="D125"/>
      <c r="E125"/>
      <c r="F125"/>
      <c r="G125"/>
    </row>
    <row r="126" spans="1:7" s="1" customFormat="1" ht="15.75" customHeight="1" hidden="1">
      <c r="A126" s="28">
        <v>18</v>
      </c>
      <c r="B126" s="2" t="s">
        <v>99</v>
      </c>
      <c r="C126" s="8">
        <v>498.44</v>
      </c>
      <c r="D126"/>
      <c r="E126"/>
      <c r="F126"/>
      <c r="G126"/>
    </row>
    <row r="127" spans="1:3" s="1" customFormat="1" ht="15.75" customHeight="1">
      <c r="A127" s="28">
        <v>22</v>
      </c>
      <c r="B127" s="37" t="s">
        <v>24</v>
      </c>
      <c r="C127" s="7">
        <v>27729.43</v>
      </c>
    </row>
    <row r="128" spans="1:3" s="1" customFormat="1" ht="15.75" customHeight="1">
      <c r="A128" s="28">
        <v>23</v>
      </c>
      <c r="B128" s="37" t="s">
        <v>23</v>
      </c>
      <c r="C128" s="7">
        <v>5627.63</v>
      </c>
    </row>
    <row r="129" spans="1:3" s="1" customFormat="1" ht="15.75" customHeight="1">
      <c r="A129" s="28">
        <v>24</v>
      </c>
      <c r="B129" s="37" t="s">
        <v>18</v>
      </c>
      <c r="C129" s="7">
        <v>2941.67</v>
      </c>
    </row>
    <row r="130" spans="1:3" ht="18.75" customHeight="1">
      <c r="A130" s="46" t="s">
        <v>100</v>
      </c>
      <c r="B130" s="10" t="s">
        <v>101</v>
      </c>
      <c r="C130" s="51">
        <f>-G21</f>
        <v>128833.28999999996</v>
      </c>
    </row>
  </sheetData>
  <mergeCells count="7">
    <mergeCell ref="B9:C9"/>
    <mergeCell ref="B14:C14"/>
    <mergeCell ref="A7:C7"/>
    <mergeCell ref="A2:C2"/>
    <mergeCell ref="A3:C3"/>
    <mergeCell ref="A4:C4"/>
    <mergeCell ref="A5:C5"/>
  </mergeCells>
  <printOptions/>
  <pageMargins left="0.75" right="0.75" top="1" bottom="1" header="0.5" footer="0.5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2019-03-18T07:52:38Z</cp:lastPrinted>
  <dcterms:created xsi:type="dcterms:W3CDTF">2019-03-15T11:51:59Z</dcterms:created>
  <dcterms:modified xsi:type="dcterms:W3CDTF">2019-03-18T07:52:44Z</dcterms:modified>
  <cp:category/>
  <cp:version/>
  <cp:contentType/>
  <cp:contentStatus/>
  <cp:revision>1</cp:revision>
</cp:coreProperties>
</file>