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01" activeTab="0"/>
  </bookViews>
  <sheets>
    <sheet name="отчет для жителей 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<sst xmlns="http://schemas.openxmlformats.org/spreadsheetml/2006/main" count="128" uniqueCount="123">
  <si>
    <t>ОТЧЕТ</t>
  </si>
  <si>
    <t xml:space="preserve">ООО "Гарант-Сервис" </t>
  </si>
  <si>
    <t>за период с 01.01.2018 по 31.12.2018 г.</t>
  </si>
  <si>
    <t>Липецкая обл, Елец г, Ани Гайтеровой ул, дом № 9</t>
  </si>
  <si>
    <t>Количество этажей</t>
  </si>
  <si>
    <t>Количество подъездов</t>
  </si>
  <si>
    <t>Количество квартир</t>
  </si>
  <si>
    <t>Общая площадь МКД</t>
  </si>
  <si>
    <t>Нормативное потребление электроэнергии на содержание общего имущества</t>
  </si>
  <si>
    <t xml:space="preserve">Норматив на водоотведение на содержание общего имущества </t>
  </si>
  <si>
    <t>Нормативное потребление ХВС на содержание общего имущества</t>
  </si>
  <si>
    <t>Итого начислено</t>
  </si>
  <si>
    <t>Оплачено</t>
  </si>
  <si>
    <t>Всего услуг: в том числе</t>
  </si>
  <si>
    <t>Водоотведение ОДН на СОИ в МКД</t>
  </si>
  <si>
    <t>Услуги связи</t>
  </si>
  <si>
    <t>Техническое диагностирование ВДГО</t>
  </si>
  <si>
    <t>Услуги почты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</si>
  <si>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</si>
  <si>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</si>
  <si>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</si>
  <si>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</si>
  <si>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</si>
  <si>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</si>
  <si>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</si>
  <si>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</si>
  <si>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</si>
  <si>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Аварийные работы</t>
  </si>
  <si>
    <t>Генерация квалифицированного сертификата ключа проверки электронной подписи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</si>
  <si>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</si>
  <si>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</si>
  <si>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</si>
  <si>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</si>
  <si>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</si>
  <si>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Оплата труда строители</t>
  </si>
  <si>
    <t>Проверка на подсос воздуха дымогенератором</t>
  </si>
  <si>
    <t>Оплата труда КИПа</t>
  </si>
  <si>
    <t>Оплата труда администрация</t>
  </si>
  <si>
    <t>Заправка картриджа</t>
  </si>
  <si>
    <t>ГСМ</t>
  </si>
  <si>
    <t>Замена прожектора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</si>
  <si>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</si>
  <si>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</si>
  <si>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</si>
  <si>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</si>
  <si>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</si>
  <si>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Периодическая проверка вентканалов и дымоходов</t>
  </si>
  <si>
    <t>Проведение специальной оценки условий труда</t>
  </si>
  <si>
    <t>Замена фотовала</t>
  </si>
  <si>
    <t>Ремонт подъезда</t>
  </si>
  <si>
    <t>Трансполртная услуга</t>
  </si>
  <si>
    <t>Работа автокрана</t>
  </si>
  <si>
    <t>Фотопечать</t>
  </si>
  <si>
    <t>Услуга по демеркуризации оборотных контейнеров</t>
  </si>
  <si>
    <t>Замена ламп освещения</t>
  </si>
  <si>
    <t>Почта, реклама</t>
  </si>
  <si>
    <t>Комп.оборудование</t>
  </si>
  <si>
    <t>Ремонт бензокосы</t>
  </si>
  <si>
    <t>Электронная отчетность</t>
  </si>
  <si>
    <t>Страхование автомобиля</t>
  </si>
  <si>
    <t>Техобслуживание автомобиля</t>
  </si>
  <si>
    <t>Доставка песка</t>
  </si>
  <si>
    <t>Штраф ГИБДД</t>
  </si>
  <si>
    <t>Услуги транспортной экспедиции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</si>
  <si>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</si>
  <si>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</si>
  <si>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</si>
  <si>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</si>
  <si>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Установка почтовых ящиков</t>
  </si>
  <si>
    <t>Поверка узлов учета тепла</t>
  </si>
  <si>
    <t>Ремонт козырьков подъездов</t>
  </si>
  <si>
    <t>Изготовление ограждения мусорных контейнеров</t>
  </si>
  <si>
    <t>Ремонт инструмента</t>
  </si>
  <si>
    <t>Изгтовление ключей</t>
  </si>
  <si>
    <t>Замена элементов питания в ноутбуке</t>
  </si>
  <si>
    <t>Ремонт перил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</si>
  <si>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</si>
  <si>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</si>
  <si>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</si>
  <si>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</si>
  <si>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</si>
  <si>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</si>
  <si>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</si>
  <si>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</si>
  <si>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</si>
  <si>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</si>
  <si>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</si>
  <si>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</si>
  <si>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 xml:space="preserve"> Долг за жильцами </t>
  </si>
  <si>
    <t>Задолженность по неплаттельщикам на 31.12.2018</t>
  </si>
  <si>
    <t>Услуги по санитарному содержанию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</si>
  <si>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</si>
  <si>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</si>
  <si>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</si>
  <si>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</si>
  <si>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</si>
  <si>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</si>
  <si>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</si>
  <si>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</si>
  <si>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</si>
  <si>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Выкашивание газонов</t>
  </si>
  <si>
    <t>Очистка помещений общего пользования (чердаки, подвалы) от мусора</t>
  </si>
  <si>
    <t>Уборка мест общего пользования</t>
  </si>
  <si>
    <t>Уборка придомовой территории</t>
  </si>
  <si>
    <t>Уборка снега и привлечение атотехники</t>
  </si>
  <si>
    <t>Доставка песка, посыпка территории песком или смесью</t>
  </si>
  <si>
    <t>Вывоз мусора</t>
  </si>
  <si>
    <t>Израсходованно</t>
  </si>
  <si>
    <t xml:space="preserve">Печать и доставка квитанций за капитальный ремонт </t>
  </si>
  <si>
    <t>Ремонт внутридомовых систем  водоотведения</t>
  </si>
  <si>
    <t>Обезвреживание ламп ртутных, ртутно-кварцевых,люминесцентных утративших потребительские свойства</t>
  </si>
  <si>
    <t>Билет междугородний проезд на суд</t>
  </si>
  <si>
    <t>Подготовка многоквартирного дома к сезонной эксплуатации (Утепление МОП)</t>
  </si>
  <si>
    <t>по предоставленным услугам на содержание и текущему ремонту
 общего имущества многоквартирного дома</t>
  </si>
  <si>
    <t>Аварийно-диспетчерское обслуживание</t>
  </si>
  <si>
    <t>Остаток
денежных средств жителей оплаченных
за 2017год</t>
  </si>
  <si>
    <t>Остаток
денежных средств жителей оплаченных
за 2018год</t>
  </si>
  <si>
    <t>Содержание  и текущий ремонт общедомового имущества</t>
  </si>
  <si>
    <t xml:space="preserve"> I. Характеристика МКД</t>
  </si>
  <si>
    <t xml:space="preserve"> II. Оплата услуг по содержанию и текущему ремонту</t>
  </si>
  <si>
    <t>Начислено</t>
  </si>
  <si>
    <r>
      <t>Услуги по управлению многоквартирным домом</t>
    </r>
    <r>
      <rPr>
        <b/>
        <i/>
        <sz val="12"/>
        <rFont val="Times New Roman"/>
        <family val="1"/>
      </rPr>
      <t xml:space="preserve">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</si>
  <si>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 xml:space="preserve"> III. Предоставлено услуг по управлению, содержанию и текущему 
ремонту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</si>
</sst>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12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4" fontId="5" fillId="0" borderId="2" xfId="0" applyNumberFormat="1" applyFont="1" applyAlignment="1">
      <alignment horizontal="right" vertical="top" wrapText="1"/>
    </xf>
    <xf numFmtId="0" fontId="7" fillId="0" borderId="1" xfId="0" applyFont="1" applyBorder="1" applyAlignment="1">
      <alignment horizontal="left" wrapText="1"/>
    </xf>
    <xf numFmtId="0" fontId="1" fillId="0" borderId="0" xfId="0" applyBorder="1" applyAlignment="1">
      <alignment horizontal="left"/>
    </xf>
    <xf numFmtId="4" fontId="6" fillId="0" borderId="0" xfId="0" applyNumberFormat="1" applyFont="1" applyBorder="1" applyAlignment="1">
      <alignment horizontal="right" vertical="top"/>
    </xf>
    <xf numFmtId="0" fontId="8" fillId="2" borderId="0" xfId="0" applyFont="1" applyFill="1" applyAlignment="1">
      <alignment horizontal="left"/>
    </xf>
    <xf numFmtId="4" fontId="4" fillId="3" borderId="1" xfId="0" applyNumberFormat="1" applyFont="1" applyFill="1" applyAlignment="1">
      <alignment horizontal="left" wrapText="1"/>
    </xf>
    <xf numFmtId="4" fontId="4" fillId="0" borderId="3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2" fontId="1" fillId="0" borderId="3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2" fontId="1" fillId="0" borderId="1" xfId="0" applyNumberFormat="1" applyBorder="1" applyAlignment="1">
      <alignment horizontal="right"/>
    </xf>
    <xf numFmtId="2" fontId="3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4" fontId="4" fillId="0" borderId="1" xfId="0" applyNumberFormat="1" applyFont="1" applyAlignment="1">
      <alignment horizontal="right" vertical="justify" wrapText="1"/>
    </xf>
    <xf numFmtId="4" fontId="3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" fontId="1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horizontal="left" wrapText="1"/>
    </xf>
    <xf numFmtId="4" fontId="3" fillId="0" borderId="1" xfId="0" applyNumberFormat="1" applyFont="1" applyAlignment="1">
      <alignment horizontal="right" wrapText="1"/>
    </xf>
    <xf numFmtId="2" fontId="3" fillId="0" borderId="1" xfId="0" applyNumberFormat="1" applyFont="1" applyAlignment="1">
      <alignment horizontal="right" wrapText="1"/>
    </xf>
    <xf numFmtId="4" fontId="3" fillId="4" borderId="3" xfId="0" applyNumberFormat="1" applyFont="1" applyFill="1" applyBorder="1" applyAlignment="1">
      <alignment/>
    </xf>
    <xf numFmtId="0" fontId="3" fillId="0" borderId="1" xfId="0" applyNumberFormat="1" applyFont="1" applyFill="1" applyAlignment="1">
      <alignment horizontal="left" wrapText="1"/>
    </xf>
    <xf numFmtId="0" fontId="4" fillId="3" borderId="1" xfId="0" applyFont="1" applyFill="1" applyAlignment="1">
      <alignment vertical="top" wrapText="1"/>
    </xf>
    <xf numFmtId="0" fontId="9" fillId="5" borderId="1" xfId="0" applyFont="1" applyFill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ill="1" applyBorder="1" applyAlignment="1">
      <alignment horizontal="left"/>
    </xf>
    <xf numFmtId="4" fontId="10" fillId="0" borderId="1" xfId="0" applyNumberFormat="1" applyFont="1" applyAlignment="1">
      <alignment horizontal="right" wrapText="1"/>
    </xf>
    <xf numFmtId="0" fontId="4" fillId="0" borderId="1" xfId="0" applyFont="1" applyBorder="1" applyAlignment="1">
      <alignment horizontal="right"/>
    </xf>
    <xf numFmtId="0" fontId="2" fillId="0" borderId="0" xfId="0" applyNumberFormat="1" applyAlignment="1">
      <alignment horizontal="left"/>
    </xf>
    <xf numFmtId="0" fontId="3" fillId="4" borderId="1" xfId="0" applyNumberFormat="1" applyFont="1" applyFill="1" applyAlignment="1">
      <alignment horizontal="left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  <xf numFmtId="0" fontId="3" fillId="4" borderId="5" xfId="0" applyNumberFormat="1" applyFont="1" applyFill="1" applyBorder="1" applyAlignment="1">
      <alignment horizontal="left" wrapText="1"/>
    </xf>
    <xf numFmtId="0" fontId="11" fillId="2" borderId="1" xfId="0" applyNumberFormat="1" applyFont="1" applyFill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7"/>
  <sheetViews>
    <sheetView tabSelected="1" workbookViewId="0" topLeftCell="A1">
      <selection activeCell="A15" sqref="A15:IV22"/>
    </sheetView>
  </sheetViews>
  <sheetFormatPr defaultColWidth="9.33203125" defaultRowHeight="11.25"/>
  <cols>
    <col min="1" max="1" width="90" style="1" customWidth="1"/>
    <col min="2" max="2" width="24.66015625" style="1" customWidth="1"/>
    <col min="3" max="3" width="16.16015625" style="0" customWidth="1"/>
    <col min="4" max="4" width="17.66015625" style="0" customWidth="1"/>
    <col min="5" max="5" width="15.5" style="0" customWidth="1"/>
    <col min="6" max="6" width="15.66015625" style="0" customWidth="1"/>
    <col min="7" max="7" width="13.83203125" style="0" customWidth="1"/>
    <col min="8" max="16384" width="10.66015625" style="0" customWidth="1"/>
  </cols>
  <sheetData>
    <row r="1" spans="1:3" ht="18.75">
      <c r="A1" s="57" t="s">
        <v>0</v>
      </c>
      <c r="B1" s="57"/>
      <c r="C1" s="57"/>
    </row>
    <row r="2" spans="1:3" s="1" customFormat="1" ht="18.75" customHeight="1">
      <c r="A2" s="57" t="s">
        <v>1</v>
      </c>
      <c r="B2" s="57"/>
      <c r="C2" s="57"/>
    </row>
    <row r="3" spans="1:3" s="1" customFormat="1" ht="18.75" customHeight="1">
      <c r="A3" s="58" t="s">
        <v>2</v>
      </c>
      <c r="B3" s="58"/>
      <c r="C3" s="58"/>
    </row>
    <row r="4" spans="1:3" s="1" customFormat="1" ht="15.75" customHeight="1">
      <c r="A4" s="56" t="s">
        <v>113</v>
      </c>
      <c r="B4" s="56"/>
      <c r="C4" s="56"/>
    </row>
    <row r="5" spans="1:3" s="1" customFormat="1" ht="30.75" customHeight="1">
      <c r="A5" s="56"/>
      <c r="B5" s="56"/>
      <c r="C5" s="56"/>
    </row>
    <row r="6" spans="1:3" ht="18.75" customHeight="1">
      <c r="A6" s="55" t="s">
        <v>3</v>
      </c>
      <c r="B6" s="55"/>
      <c r="C6" s="55"/>
    </row>
    <row r="7" spans="1:2" s="1" customFormat="1" ht="18.75" customHeight="1">
      <c r="A7" s="53"/>
      <c r="B7" s="53"/>
    </row>
    <row r="8" spans="4:6" ht="15.75">
      <c r="D8" s="35"/>
      <c r="E8" s="35"/>
      <c r="F8" s="35"/>
    </row>
    <row r="9" spans="1:6" s="1" customFormat="1" ht="15.75" customHeight="1">
      <c r="A9" s="54" t="s">
        <v>118</v>
      </c>
      <c r="B9" s="54"/>
      <c r="D9" s="36"/>
      <c r="E9" s="10"/>
      <c r="F9" s="36"/>
    </row>
    <row r="10" spans="1:6" s="1" customFormat="1" ht="15.75" customHeight="1">
      <c r="A10" s="2" t="s">
        <v>4</v>
      </c>
      <c r="B10" s="3">
        <v>5</v>
      </c>
      <c r="D10" s="37"/>
      <c r="E10" s="10"/>
      <c r="F10" s="38"/>
    </row>
    <row r="11" spans="1:2" s="1" customFormat="1" ht="15.75" customHeight="1">
      <c r="A11" s="2" t="s">
        <v>5</v>
      </c>
      <c r="B11" s="3">
        <v>2</v>
      </c>
    </row>
    <row r="12" spans="1:2" s="1" customFormat="1" ht="15.75" customHeight="1">
      <c r="A12" s="2" t="s">
        <v>6</v>
      </c>
      <c r="B12" s="3">
        <v>40</v>
      </c>
    </row>
    <row r="13" spans="1:4" s="1" customFormat="1" ht="15.75" customHeight="1">
      <c r="A13" s="2" t="s">
        <v>7</v>
      </c>
      <c r="B13" s="4">
        <v>2079.99</v>
      </c>
      <c r="D13" s="10"/>
    </row>
    <row r="14" spans="1:4" s="1" customFormat="1" ht="15.75" customHeight="1">
      <c r="A14" s="54" t="s">
        <v>119</v>
      </c>
      <c r="B14" s="54"/>
      <c r="D14" s="10"/>
    </row>
    <row r="15" spans="1:4" s="1" customFormat="1" ht="15.75" customHeight="1">
      <c r="A15" s="5" t="s">
        <v>89</v>
      </c>
      <c r="B15" s="8">
        <v>31470.82</v>
      </c>
      <c r="D15" s="11"/>
    </row>
    <row r="16" spans="1:6" s="1" customFormat="1" ht="82.5" customHeight="1">
      <c r="A16" s="5"/>
      <c r="B16" s="52" t="s">
        <v>120</v>
      </c>
      <c r="C16" s="9" t="s">
        <v>115</v>
      </c>
      <c r="D16" s="24" t="s">
        <v>12</v>
      </c>
      <c r="E16" s="24" t="s">
        <v>107</v>
      </c>
      <c r="F16" s="9" t="s">
        <v>116</v>
      </c>
    </row>
    <row r="17" spans="1:6" s="1" customFormat="1" ht="15.75" customHeight="1">
      <c r="A17" s="2" t="s">
        <v>117</v>
      </c>
      <c r="B17" s="4">
        <v>237691.95</v>
      </c>
      <c r="C17" s="25">
        <v>-232744.04</v>
      </c>
      <c r="D17" s="28">
        <v>258577.94</v>
      </c>
      <c r="E17" s="28">
        <f>B25</f>
        <v>276360.17000000004</v>
      </c>
      <c r="F17" s="28">
        <f>C17+D17-E17</f>
        <v>-250526.27000000005</v>
      </c>
    </row>
    <row r="18" spans="1:6" s="1" customFormat="1" ht="15.75" customHeight="1">
      <c r="A18" s="2" t="s">
        <v>8</v>
      </c>
      <c r="B18" s="4">
        <v>9980.88</v>
      </c>
      <c r="C18" s="25">
        <v>-9773.11</v>
      </c>
      <c r="D18" s="28">
        <v>10857.82</v>
      </c>
      <c r="E18" s="26">
        <f>B117</f>
        <v>16056.52</v>
      </c>
      <c r="F18" s="28">
        <f>C18+D18-E18</f>
        <v>-14971.810000000001</v>
      </c>
    </row>
    <row r="19" spans="1:6" s="1" customFormat="1" ht="15.75" customHeight="1">
      <c r="A19" s="2" t="s">
        <v>10</v>
      </c>
      <c r="B19" s="4">
        <v>1046.21</v>
      </c>
      <c r="C19" s="25">
        <v>-1024.43</v>
      </c>
      <c r="D19" s="28">
        <v>1138</v>
      </c>
      <c r="E19" s="26">
        <f>B118</f>
        <v>712.83</v>
      </c>
      <c r="F19" s="28">
        <f>C19+D19-E19</f>
        <v>-599.2600000000001</v>
      </c>
    </row>
    <row r="20" spans="1:7" s="1" customFormat="1" ht="15.75" customHeight="1">
      <c r="A20" s="2" t="s">
        <v>9</v>
      </c>
      <c r="B20" s="51">
        <v>1141.13</v>
      </c>
      <c r="C20" s="27">
        <v>-1117.38</v>
      </c>
      <c r="D20" s="26">
        <v>1241</v>
      </c>
      <c r="E20" s="26">
        <f>B119</f>
        <v>372.61</v>
      </c>
      <c r="F20" s="28">
        <f>C20+D20-E20</f>
        <v>-248.99000000000012</v>
      </c>
      <c r="G20" s="23"/>
    </row>
    <row r="21" spans="1:7" s="1" customFormat="1" ht="17.25" customHeight="1">
      <c r="A21" s="2" t="s">
        <v>108</v>
      </c>
      <c r="B21" s="4">
        <v>1629.29</v>
      </c>
      <c r="C21" s="27">
        <v>-1595.37</v>
      </c>
      <c r="D21" s="26">
        <v>1772.46</v>
      </c>
      <c r="E21" s="26">
        <f>B120</f>
        <v>159.22</v>
      </c>
      <c r="F21" s="28">
        <f>C21+D21-E21</f>
        <v>17.870000000000147</v>
      </c>
      <c r="G21" s="23"/>
    </row>
    <row r="22" spans="1:6" s="1" customFormat="1" ht="15.75" customHeight="1">
      <c r="A22" s="5" t="s">
        <v>11</v>
      </c>
      <c r="B22" s="7">
        <f>SUM(B17:B21)</f>
        <v>251489.46000000002</v>
      </c>
      <c r="C22" s="29">
        <f>SUM(C17:C21)</f>
        <v>-246254.33000000002</v>
      </c>
      <c r="D22" s="30">
        <f>SUM(D17:D21)</f>
        <v>273587.22000000003</v>
      </c>
      <c r="E22" s="30">
        <f>SUM(E17:E21)</f>
        <v>293661.35000000003</v>
      </c>
      <c r="F22" s="30">
        <f>SUM(F17:F21)</f>
        <v>-266328.4600000001</v>
      </c>
    </row>
    <row r="23" spans="1:4" s="1" customFormat="1" ht="15.75" customHeight="1">
      <c r="A23" s="5" t="s">
        <v>12</v>
      </c>
      <c r="B23" s="7">
        <v>273587.22</v>
      </c>
      <c r="D23" s="23"/>
    </row>
    <row r="24" spans="1:4" s="1" customFormat="1" ht="36" customHeight="1">
      <c r="A24" s="59" t="s">
        <v>122</v>
      </c>
      <c r="B24" s="44">
        <f>B25+B117+B118+B119+B120</f>
        <v>293661.35000000003</v>
      </c>
      <c r="D24" s="22"/>
    </row>
    <row r="25" spans="1:3" s="1" customFormat="1" ht="15.75" customHeight="1">
      <c r="A25" s="5" t="s">
        <v>13</v>
      </c>
      <c r="B25" s="17">
        <f>B26+B49+B87</f>
        <v>276360.17000000004</v>
      </c>
      <c r="C25" s="22"/>
    </row>
    <row r="26" spans="1:2" s="1" customFormat="1" ht="15.75" customHeight="1">
      <c r="A26" s="12" t="s">
        <v>90</v>
      </c>
      <c r="B26" s="15">
        <f>B27+B32+B34+B37+B39+B43+B45</f>
        <v>178479.25</v>
      </c>
    </row>
    <row r="27" spans="1:4" s="1" customFormat="1" ht="15.75" customHeight="1">
      <c r="A27" s="48" t="s">
        <v>102</v>
      </c>
      <c r="B27" s="33">
        <f>SUM(B28:B31)</f>
        <v>66492.48</v>
      </c>
      <c r="D27" s="31"/>
    </row>
    <row r="28" spans="1:6" s="1" customFormat="1" ht="15.75" customHeight="1" hidden="1">
      <c r="A28" s="41" t="s">
        <v>23</v>
      </c>
      <c r="B28" s="4">
        <v>66347.9</v>
      </c>
      <c r="E28"/>
      <c r="F28"/>
    </row>
    <row r="29" spans="1:6" s="1" customFormat="1" ht="15.75" customHeight="1" hidden="1">
      <c r="A29" s="41" t="s">
        <v>73</v>
      </c>
      <c r="B29" s="6">
        <v>1.35</v>
      </c>
      <c r="D29" s="22"/>
      <c r="E29"/>
      <c r="F29"/>
    </row>
    <row r="30" spans="1:6" s="1" customFormat="1" ht="15.75" customHeight="1" hidden="1">
      <c r="A30" s="41" t="s">
        <v>78</v>
      </c>
      <c r="B30" s="6">
        <v>2.01</v>
      </c>
      <c r="D30"/>
      <c r="E30"/>
      <c r="F30"/>
    </row>
    <row r="31" spans="1:2" s="1" customFormat="1" ht="15.75" customHeight="1" hidden="1">
      <c r="A31" s="41" t="s">
        <v>86</v>
      </c>
      <c r="B31" s="6">
        <v>141.22</v>
      </c>
    </row>
    <row r="32" spans="1:2" s="1" customFormat="1" ht="15.75" customHeight="1">
      <c r="A32" s="48" t="s">
        <v>103</v>
      </c>
      <c r="B32" s="33">
        <f>SUM(B33)</f>
        <v>51348</v>
      </c>
    </row>
    <row r="33" spans="1:2" s="1" customFormat="1" ht="15.75" customHeight="1" hidden="1">
      <c r="A33" s="41" t="s">
        <v>23</v>
      </c>
      <c r="B33" s="34">
        <v>51348</v>
      </c>
    </row>
    <row r="34" spans="1:2" s="1" customFormat="1" ht="15.75" customHeight="1">
      <c r="A34" s="49" t="s">
        <v>104</v>
      </c>
      <c r="B34" s="16">
        <f>SUM(B35:B36)</f>
        <v>478.93</v>
      </c>
    </row>
    <row r="35" spans="1:6" s="1" customFormat="1" ht="15.75" customHeight="1" hidden="1">
      <c r="A35" s="41" t="s">
        <v>51</v>
      </c>
      <c r="B35" s="6">
        <v>297.32</v>
      </c>
      <c r="D35"/>
      <c r="E35"/>
      <c r="F35"/>
    </row>
    <row r="36" spans="1:2" s="1" customFormat="1" ht="15.75" customHeight="1" hidden="1">
      <c r="A36" s="41" t="s">
        <v>79</v>
      </c>
      <c r="B36" s="19">
        <v>181.61</v>
      </c>
    </row>
    <row r="37" spans="1:6" s="1" customFormat="1" ht="15.75" customHeight="1">
      <c r="A37" s="48" t="s">
        <v>105</v>
      </c>
      <c r="B37" s="14">
        <f>SUM(B38)</f>
        <v>135.5</v>
      </c>
      <c r="D37"/>
      <c r="E37"/>
      <c r="F37"/>
    </row>
    <row r="38" spans="1:2" s="1" customFormat="1" ht="15.75" customHeight="1" hidden="1">
      <c r="A38" s="41" t="s">
        <v>61</v>
      </c>
      <c r="B38" s="19">
        <v>135.5</v>
      </c>
    </row>
    <row r="39" spans="1:6" s="1" customFormat="1" ht="15.75" customHeight="1">
      <c r="A39" s="50" t="s">
        <v>100</v>
      </c>
      <c r="B39" s="14">
        <f>SUM(B40:B42)</f>
        <v>15087.02</v>
      </c>
      <c r="D39"/>
      <c r="E39"/>
      <c r="F39"/>
    </row>
    <row r="40" spans="1:6" s="1" customFormat="1" ht="15.75" customHeight="1" hidden="1">
      <c r="A40" s="41" t="s">
        <v>57</v>
      </c>
      <c r="B40" s="19">
        <v>38.14</v>
      </c>
      <c r="D40"/>
      <c r="E40"/>
      <c r="F40"/>
    </row>
    <row r="41" spans="1:2" s="1" customFormat="1" ht="15.75" customHeight="1" hidden="1">
      <c r="A41" s="41" t="s">
        <v>66</v>
      </c>
      <c r="B41" s="19">
        <v>48.88</v>
      </c>
    </row>
    <row r="42" spans="1:2" s="1" customFormat="1" ht="15.75" customHeight="1" hidden="1">
      <c r="A42" s="41" t="s">
        <v>23</v>
      </c>
      <c r="B42" s="19">
        <v>15000</v>
      </c>
    </row>
    <row r="43" spans="1:2" s="1" customFormat="1" ht="15.75" customHeight="1">
      <c r="A43" s="50" t="s">
        <v>101</v>
      </c>
      <c r="B43" s="14">
        <f>SUM(B44)</f>
        <v>942.5</v>
      </c>
    </row>
    <row r="44" spans="1:2" s="1" customFormat="1" ht="15.75" customHeight="1" hidden="1">
      <c r="A44" s="41" t="s">
        <v>21</v>
      </c>
      <c r="B44" s="14">
        <v>942.5</v>
      </c>
    </row>
    <row r="45" spans="1:2" s="1" customFormat="1" ht="15.75" customHeight="1">
      <c r="A45" s="48" t="s">
        <v>106</v>
      </c>
      <c r="B45" s="14">
        <f>SUM(B46:B48)</f>
        <v>43994.81999999999</v>
      </c>
    </row>
    <row r="46" spans="1:2" s="1" customFormat="1" ht="15.75" customHeight="1" hidden="1">
      <c r="A46" s="2" t="s">
        <v>26</v>
      </c>
      <c r="B46" s="20">
        <v>39167.13</v>
      </c>
    </row>
    <row r="47" spans="1:2" s="1" customFormat="1" ht="15.75" customHeight="1" hidden="1">
      <c r="A47" s="2" t="s">
        <v>29</v>
      </c>
      <c r="B47" s="20">
        <v>4826.1</v>
      </c>
    </row>
    <row r="48" spans="1:2" s="1" customFormat="1" ht="15.75" customHeight="1" hidden="1">
      <c r="A48" s="2" t="s">
        <v>53</v>
      </c>
      <c r="B48" s="19">
        <v>1.59</v>
      </c>
    </row>
    <row r="49" spans="1:2" s="1" customFormat="1" ht="33.75" customHeight="1">
      <c r="A49" s="18" t="s">
        <v>91</v>
      </c>
      <c r="B49" s="17">
        <f>B50+B56+B67+B69+B72+B74</f>
        <v>72687.45000000001</v>
      </c>
    </row>
    <row r="50" spans="1:2" s="1" customFormat="1" ht="33.75" customHeight="1">
      <c r="A50" s="13" t="s">
        <v>92</v>
      </c>
      <c r="B50" s="7">
        <f>SUM(B51:B55)</f>
        <v>41649.990000000005</v>
      </c>
    </row>
    <row r="51" spans="1:6" s="1" customFormat="1" ht="15.75" customHeight="1">
      <c r="A51" s="2" t="s">
        <v>49</v>
      </c>
      <c r="B51" s="4">
        <v>19379.57</v>
      </c>
      <c r="D51"/>
      <c r="E51"/>
      <c r="F51"/>
    </row>
    <row r="52" spans="1:6" s="1" customFormat="1" ht="15.75" customHeight="1">
      <c r="A52" s="2" t="s">
        <v>68</v>
      </c>
      <c r="B52" s="4">
        <v>4937.4</v>
      </c>
      <c r="D52"/>
      <c r="E52"/>
      <c r="F52"/>
    </row>
    <row r="53" spans="1:6" s="1" customFormat="1" ht="15.75" customHeight="1">
      <c r="A53" s="2" t="s">
        <v>70</v>
      </c>
      <c r="B53" s="4">
        <v>7781.04</v>
      </c>
      <c r="D53"/>
      <c r="E53"/>
      <c r="F53"/>
    </row>
    <row r="54" spans="1:6" s="1" customFormat="1" ht="15.75" customHeight="1">
      <c r="A54" s="2" t="s">
        <v>71</v>
      </c>
      <c r="B54" s="4">
        <v>8827.2</v>
      </c>
      <c r="D54"/>
      <c r="E54"/>
      <c r="F54"/>
    </row>
    <row r="55" spans="1:6" s="1" customFormat="1" ht="15.75" customHeight="1">
      <c r="A55" s="2" t="s">
        <v>75</v>
      </c>
      <c r="B55" s="6">
        <v>724.78</v>
      </c>
      <c r="D55"/>
      <c r="E55"/>
      <c r="F55"/>
    </row>
    <row r="56" spans="1:2" s="1" customFormat="1" ht="33.75" customHeight="1">
      <c r="A56" s="46" t="s">
        <v>93</v>
      </c>
      <c r="B56" s="7">
        <f>B57+B59+B61+B63</f>
        <v>4436.17</v>
      </c>
    </row>
    <row r="57" spans="1:6" s="1" customFormat="1" ht="33.75" customHeight="1">
      <c r="A57" s="47" t="s">
        <v>94</v>
      </c>
      <c r="B57" s="17">
        <f>SUM(B58)</f>
        <v>2535</v>
      </c>
      <c r="D57"/>
      <c r="E57"/>
      <c r="F57"/>
    </row>
    <row r="58" spans="1:2" s="1" customFormat="1" ht="15.75" customHeight="1">
      <c r="A58" s="2" t="s">
        <v>69</v>
      </c>
      <c r="B58" s="4">
        <v>2535</v>
      </c>
    </row>
    <row r="59" spans="1:6" s="1" customFormat="1" ht="33.75" customHeight="1">
      <c r="A59" s="47" t="s">
        <v>95</v>
      </c>
      <c r="B59" s="7">
        <f>SUM(B60)</f>
        <v>17</v>
      </c>
      <c r="D59"/>
      <c r="E59"/>
      <c r="F59"/>
    </row>
    <row r="60" spans="1:4" s="1" customFormat="1" ht="15.75" customHeight="1">
      <c r="A60" s="2" t="s">
        <v>64</v>
      </c>
      <c r="B60" s="6">
        <v>17</v>
      </c>
      <c r="D60" s="39"/>
    </row>
    <row r="61" spans="1:2" s="1" customFormat="1" ht="33.75" customHeight="1">
      <c r="A61" s="47" t="s">
        <v>96</v>
      </c>
      <c r="B61" s="17">
        <f>SUM(B62)</f>
        <v>2.09</v>
      </c>
    </row>
    <row r="62" spans="1:2" s="1" customFormat="1" ht="17.25" customHeight="1">
      <c r="A62" s="2" t="s">
        <v>109</v>
      </c>
      <c r="B62" s="17">
        <v>2.09</v>
      </c>
    </row>
    <row r="63" spans="1:2" s="1" customFormat="1" ht="33.75" customHeight="1">
      <c r="A63" s="47" t="s">
        <v>97</v>
      </c>
      <c r="B63" s="7">
        <f>SUM(B64:B66)</f>
        <v>1882.0800000000002</v>
      </c>
    </row>
    <row r="64" spans="1:2" s="1" customFormat="1" ht="15.75" customHeight="1">
      <c r="A64" s="2" t="s">
        <v>40</v>
      </c>
      <c r="B64" s="4">
        <v>1470.24</v>
      </c>
    </row>
    <row r="65" spans="1:6" s="1" customFormat="1" ht="30.75" customHeight="1">
      <c r="A65" s="2" t="s">
        <v>110</v>
      </c>
      <c r="B65" s="6">
        <v>0.65</v>
      </c>
      <c r="D65"/>
      <c r="E65"/>
      <c r="F65"/>
    </row>
    <row r="66" spans="1:2" s="1" customFormat="1" ht="15.75" customHeight="1">
      <c r="A66" s="2" t="s">
        <v>54</v>
      </c>
      <c r="B66" s="6">
        <v>411.19</v>
      </c>
    </row>
    <row r="67" spans="1:2" s="1" customFormat="1" ht="33.75" customHeight="1">
      <c r="A67" s="46" t="s">
        <v>98</v>
      </c>
      <c r="B67" s="7">
        <f>SUM(B68)</f>
        <v>7090.3</v>
      </c>
    </row>
    <row r="68" spans="1:2" s="1" customFormat="1" ht="15.75" customHeight="1">
      <c r="A68" s="2" t="s">
        <v>16</v>
      </c>
      <c r="B68" s="4">
        <v>7090.3</v>
      </c>
    </row>
    <row r="69" spans="1:2" s="1" customFormat="1" ht="33.75" customHeight="1">
      <c r="A69" s="46" t="s">
        <v>99</v>
      </c>
      <c r="B69" s="17">
        <f>SUM(B70:B71)</f>
        <v>3645.89</v>
      </c>
    </row>
    <row r="70" spans="1:2" s="1" customFormat="1" ht="15.75" customHeight="1">
      <c r="A70" s="2" t="s">
        <v>35</v>
      </c>
      <c r="B70" s="6">
        <v>2.69</v>
      </c>
    </row>
    <row r="71" spans="1:6" s="1" customFormat="1" ht="15.75" customHeight="1">
      <c r="A71" s="2" t="s">
        <v>46</v>
      </c>
      <c r="B71" s="4">
        <v>3643.2</v>
      </c>
      <c r="D71"/>
      <c r="E71"/>
      <c r="F71"/>
    </row>
    <row r="72" spans="1:2" s="1" customFormat="1" ht="33.75" customHeight="1">
      <c r="A72" s="46" t="s">
        <v>112</v>
      </c>
      <c r="B72" s="17">
        <f>SUM(B73)</f>
        <v>291.29</v>
      </c>
    </row>
    <row r="73" spans="1:2" s="1" customFormat="1" ht="17.25" customHeight="1" hidden="1">
      <c r="A73" s="46" t="s">
        <v>18</v>
      </c>
      <c r="B73" s="6">
        <v>291.29</v>
      </c>
    </row>
    <row r="74" spans="1:2" s="1" customFormat="1" ht="33.75" customHeight="1">
      <c r="A74" s="46" t="s">
        <v>114</v>
      </c>
      <c r="B74" s="7">
        <f>SUM(B75:B86)</f>
        <v>15573.81</v>
      </c>
    </row>
    <row r="75" spans="1:2" s="1" customFormat="1" ht="15.75" customHeight="1" hidden="1">
      <c r="A75" s="2" t="s">
        <v>15</v>
      </c>
      <c r="B75" s="6">
        <v>19.17</v>
      </c>
    </row>
    <row r="76" spans="1:2" s="1" customFormat="1" ht="15.75" customHeight="1" hidden="1">
      <c r="A76" s="2" t="s">
        <v>22</v>
      </c>
      <c r="B76" s="6">
        <v>389.12</v>
      </c>
    </row>
    <row r="77" spans="1:2" s="1" customFormat="1" ht="15.75" customHeight="1" hidden="1">
      <c r="A77" s="2" t="s">
        <v>27</v>
      </c>
      <c r="B77" s="6">
        <v>724</v>
      </c>
    </row>
    <row r="78" spans="1:2" s="1" customFormat="1" ht="15.75" customHeight="1" hidden="1">
      <c r="A78" s="2" t="s">
        <v>31</v>
      </c>
      <c r="B78" s="6">
        <v>719.62</v>
      </c>
    </row>
    <row r="79" spans="1:2" s="1" customFormat="1" ht="15.75" customHeight="1" hidden="1">
      <c r="A79" s="2" t="s">
        <v>32</v>
      </c>
      <c r="B79" s="4">
        <v>6423.46</v>
      </c>
    </row>
    <row r="80" spans="1:2" s="1" customFormat="1" ht="15.75" customHeight="1" hidden="1">
      <c r="A80" s="2" t="s">
        <v>33</v>
      </c>
      <c r="B80" s="4">
        <v>1077.18</v>
      </c>
    </row>
    <row r="81" spans="1:2" s="1" customFormat="1" ht="15.75" customHeight="1" hidden="1">
      <c r="A81" s="2" t="s">
        <v>34</v>
      </c>
      <c r="B81" s="4">
        <v>2550.91</v>
      </c>
    </row>
    <row r="82" spans="1:2" s="1" customFormat="1" ht="15.75" customHeight="1" hidden="1">
      <c r="A82" s="2" t="s">
        <v>36</v>
      </c>
      <c r="B82" s="6">
        <v>333.66</v>
      </c>
    </row>
    <row r="83" spans="1:2" s="1" customFormat="1" ht="15.75" customHeight="1" hidden="1">
      <c r="A83" s="2" t="s">
        <v>39</v>
      </c>
      <c r="B83" s="4">
        <v>1665.54</v>
      </c>
    </row>
    <row r="84" spans="1:2" s="1" customFormat="1" ht="15.75" customHeight="1" hidden="1">
      <c r="A84" s="2" t="s">
        <v>45</v>
      </c>
      <c r="B84" s="6">
        <v>296.27</v>
      </c>
    </row>
    <row r="85" spans="1:6" s="1" customFormat="1" ht="15.75" customHeight="1" hidden="1">
      <c r="A85" s="2" t="s">
        <v>50</v>
      </c>
      <c r="B85" s="4">
        <v>1364.12</v>
      </c>
      <c r="D85"/>
      <c r="E85"/>
      <c r="F85"/>
    </row>
    <row r="86" spans="1:2" s="1" customFormat="1" ht="15.75" customHeight="1" hidden="1">
      <c r="A86" s="2" t="s">
        <v>72</v>
      </c>
      <c r="B86" s="6">
        <v>10.76</v>
      </c>
    </row>
    <row r="87" spans="1:2" s="1" customFormat="1" ht="285" customHeight="1">
      <c r="A87" s="60" t="s">
        <v>121</v>
      </c>
      <c r="B87" s="32">
        <f>SUM(B88:B116)</f>
        <v>25193.470000000005</v>
      </c>
    </row>
    <row r="88" spans="1:2" s="1" customFormat="1" ht="20.25" customHeight="1" hidden="1">
      <c r="A88" s="2" t="s">
        <v>81</v>
      </c>
      <c r="B88" s="6">
        <v>785.53</v>
      </c>
    </row>
    <row r="89" spans="1:2" s="1" customFormat="1" ht="15.75" customHeight="1" hidden="1">
      <c r="A89" s="2" t="s">
        <v>17</v>
      </c>
      <c r="B89" s="6">
        <v>78.77</v>
      </c>
    </row>
    <row r="90" spans="1:2" s="1" customFormat="1" ht="15.75" customHeight="1" hidden="1">
      <c r="A90" s="2" t="s">
        <v>111</v>
      </c>
      <c r="B90" s="6">
        <v>33.42</v>
      </c>
    </row>
    <row r="91" spans="1:2" s="1" customFormat="1" ht="15.75" customHeight="1" hidden="1">
      <c r="A91" s="2" t="s">
        <v>24</v>
      </c>
      <c r="B91" s="4">
        <v>5688.72</v>
      </c>
    </row>
    <row r="92" spans="1:2" s="1" customFormat="1" ht="15.75" customHeight="1" hidden="1">
      <c r="A92" s="2" t="s">
        <v>25</v>
      </c>
      <c r="B92" s="6">
        <v>409.14</v>
      </c>
    </row>
    <row r="93" spans="1:2" s="1" customFormat="1" ht="30.75" customHeight="1" hidden="1">
      <c r="A93" s="2" t="s">
        <v>28</v>
      </c>
      <c r="B93" s="6">
        <v>53.69</v>
      </c>
    </row>
    <row r="94" spans="1:2" s="1" customFormat="1" ht="15.75" customHeight="1" hidden="1">
      <c r="A94" s="2" t="s">
        <v>30</v>
      </c>
      <c r="B94" s="6">
        <v>731.19</v>
      </c>
    </row>
    <row r="95" spans="1:2" s="1" customFormat="1" ht="15.75" customHeight="1" hidden="1">
      <c r="A95" s="2" t="s">
        <v>37</v>
      </c>
      <c r="B95" s="4">
        <v>11364.81</v>
      </c>
    </row>
    <row r="96" spans="1:2" s="1" customFormat="1" ht="15.75" customHeight="1" hidden="1">
      <c r="A96" s="2" t="s">
        <v>41</v>
      </c>
      <c r="B96" s="6">
        <v>157.16</v>
      </c>
    </row>
    <row r="97" spans="1:2" s="1" customFormat="1" ht="15.75" customHeight="1" hidden="1">
      <c r="A97" s="2" t="s">
        <v>44</v>
      </c>
      <c r="B97" s="6">
        <v>640.49</v>
      </c>
    </row>
    <row r="98" spans="1:6" s="1" customFormat="1" ht="15.75" customHeight="1" hidden="1">
      <c r="A98" s="2" t="s">
        <v>47</v>
      </c>
      <c r="B98" s="6">
        <v>470.84</v>
      </c>
      <c r="D98"/>
      <c r="E98"/>
      <c r="F98"/>
    </row>
    <row r="99" spans="1:6" s="1" customFormat="1" ht="15.75" customHeight="1" hidden="1">
      <c r="A99" s="2" t="s">
        <v>55</v>
      </c>
      <c r="B99" s="6">
        <v>23.76</v>
      </c>
      <c r="D99"/>
      <c r="E99"/>
      <c r="F99"/>
    </row>
    <row r="100" spans="1:6" s="1" customFormat="1" ht="15.75" customHeight="1" hidden="1">
      <c r="A100" s="2" t="s">
        <v>56</v>
      </c>
      <c r="B100" s="6">
        <v>83.22</v>
      </c>
      <c r="D100"/>
      <c r="E100"/>
      <c r="F100"/>
    </row>
    <row r="101" spans="1:6" s="1" customFormat="1" ht="15.75" customHeight="1" hidden="1">
      <c r="A101" s="2" t="s">
        <v>58</v>
      </c>
      <c r="B101" s="6">
        <v>63.23</v>
      </c>
      <c r="D101"/>
      <c r="E101"/>
      <c r="F101"/>
    </row>
    <row r="102" spans="1:6" s="1" customFormat="1" ht="15.75" customHeight="1" hidden="1">
      <c r="A102" s="2" t="s">
        <v>59</v>
      </c>
      <c r="B102" s="6">
        <v>165.52</v>
      </c>
      <c r="D102"/>
      <c r="E102"/>
      <c r="F102"/>
    </row>
    <row r="103" spans="1:6" s="1" customFormat="1" ht="15.75" customHeight="1" hidden="1">
      <c r="A103" s="2" t="s">
        <v>60</v>
      </c>
      <c r="B103" s="6">
        <v>14.13</v>
      </c>
      <c r="D103"/>
      <c r="E103"/>
      <c r="F103"/>
    </row>
    <row r="104" spans="1:6" s="1" customFormat="1" ht="15.75" customHeight="1" hidden="1">
      <c r="A104" s="2" t="s">
        <v>62</v>
      </c>
      <c r="B104" s="6">
        <v>3.72</v>
      </c>
      <c r="D104"/>
      <c r="E104"/>
      <c r="F104"/>
    </row>
    <row r="105" spans="1:6" s="1" customFormat="1" ht="15.75" customHeight="1" hidden="1">
      <c r="A105" s="2" t="s">
        <v>63</v>
      </c>
      <c r="B105" s="6">
        <v>24.77</v>
      </c>
      <c r="D105"/>
      <c r="E105"/>
      <c r="F105"/>
    </row>
    <row r="106" spans="1:6" s="1" customFormat="1" ht="15.75" customHeight="1" hidden="1">
      <c r="A106" s="2" t="s">
        <v>65</v>
      </c>
      <c r="B106" s="6">
        <v>497.74</v>
      </c>
      <c r="D106"/>
      <c r="E106"/>
      <c r="F106"/>
    </row>
    <row r="107" spans="1:6" s="1" customFormat="1" ht="15.75" customHeight="1" hidden="1">
      <c r="A107" s="2" t="s">
        <v>74</v>
      </c>
      <c r="B107" s="6">
        <v>2.56</v>
      </c>
      <c r="D107"/>
      <c r="E107"/>
      <c r="F107"/>
    </row>
    <row r="108" spans="1:6" s="1" customFormat="1" ht="15.75" customHeight="1" hidden="1">
      <c r="A108" s="2" t="s">
        <v>76</v>
      </c>
      <c r="B108" s="6">
        <v>121.07</v>
      </c>
      <c r="D108"/>
      <c r="E108"/>
      <c r="F108"/>
    </row>
    <row r="109" spans="1:6" s="1" customFormat="1" ht="15.75" customHeight="1" hidden="1">
      <c r="A109" s="2" t="s">
        <v>77</v>
      </c>
      <c r="B109" s="6">
        <v>5.79</v>
      </c>
      <c r="D109"/>
      <c r="E109"/>
      <c r="F109"/>
    </row>
    <row r="110" spans="1:6" s="1" customFormat="1" ht="15.75" customHeight="1" hidden="1">
      <c r="A110" s="2" t="s">
        <v>80</v>
      </c>
      <c r="B110" s="6">
        <v>1.35</v>
      </c>
      <c r="D110"/>
      <c r="E110"/>
      <c r="F110"/>
    </row>
    <row r="111" spans="1:6" s="1" customFormat="1" ht="15.75" customHeight="1" hidden="1">
      <c r="A111" s="2" t="s">
        <v>82</v>
      </c>
      <c r="B111" s="6">
        <v>98.55</v>
      </c>
      <c r="D111"/>
      <c r="E111"/>
      <c r="F111"/>
    </row>
    <row r="112" spans="1:6" s="1" customFormat="1" ht="15.75" customHeight="1" hidden="1">
      <c r="A112" s="2" t="s">
        <v>83</v>
      </c>
      <c r="B112" s="6">
        <v>138.03</v>
      </c>
      <c r="D112"/>
      <c r="E112"/>
      <c r="F112"/>
    </row>
    <row r="113" spans="1:6" s="1" customFormat="1" ht="15.75" customHeight="1" hidden="1">
      <c r="A113" s="2" t="s">
        <v>84</v>
      </c>
      <c r="B113" s="4">
        <v>1408.19</v>
      </c>
      <c r="D113"/>
      <c r="E113"/>
      <c r="F113"/>
    </row>
    <row r="114" spans="1:6" s="1" customFormat="1" ht="15.75" customHeight="1" hidden="1">
      <c r="A114" s="2" t="s">
        <v>85</v>
      </c>
      <c r="B114" s="4">
        <v>1508.78</v>
      </c>
      <c r="D114"/>
      <c r="E114"/>
      <c r="F114"/>
    </row>
    <row r="115" spans="1:6" s="1" customFormat="1" ht="15.75" customHeight="1" hidden="1">
      <c r="A115" s="2" t="s">
        <v>85</v>
      </c>
      <c r="B115" s="6">
        <v>359.24</v>
      </c>
      <c r="D115"/>
      <c r="E115"/>
      <c r="F115"/>
    </row>
    <row r="116" spans="1:2" s="1" customFormat="1" ht="15.75" customHeight="1" hidden="1">
      <c r="A116" s="2" t="s">
        <v>87</v>
      </c>
      <c r="B116" s="6">
        <v>260.06</v>
      </c>
    </row>
    <row r="117" spans="1:2" s="1" customFormat="1" ht="15.75" customHeight="1">
      <c r="A117" s="45" t="s">
        <v>20</v>
      </c>
      <c r="B117" s="42">
        <v>16056.52</v>
      </c>
    </row>
    <row r="118" spans="1:2" s="1" customFormat="1" ht="15.75" customHeight="1">
      <c r="A118" s="45" t="s">
        <v>19</v>
      </c>
      <c r="B118" s="43">
        <v>712.83</v>
      </c>
    </row>
    <row r="119" spans="1:2" s="1" customFormat="1" ht="15.75" customHeight="1">
      <c r="A119" s="45" t="s">
        <v>14</v>
      </c>
      <c r="B119" s="43">
        <v>372.61</v>
      </c>
    </row>
    <row r="120" spans="1:2" s="1" customFormat="1" ht="15.75" customHeight="1">
      <c r="A120" s="45" t="s">
        <v>108</v>
      </c>
      <c r="B120" s="43">
        <f>SUM(B121:B126)</f>
        <v>159.22</v>
      </c>
    </row>
    <row r="121" spans="1:2" s="1" customFormat="1" ht="15.75" customHeight="1" hidden="1">
      <c r="A121" s="41" t="s">
        <v>38</v>
      </c>
      <c r="B121" s="6">
        <v>106.69</v>
      </c>
    </row>
    <row r="122" spans="1:2" s="1" customFormat="1" ht="15.75" customHeight="1" hidden="1">
      <c r="A122" s="41" t="s">
        <v>42</v>
      </c>
      <c r="B122" s="6">
        <v>16.15</v>
      </c>
    </row>
    <row r="123" spans="1:2" s="1" customFormat="1" ht="15.75" customHeight="1" hidden="1">
      <c r="A123" s="41" t="s">
        <v>43</v>
      </c>
      <c r="B123" s="6">
        <v>13.46</v>
      </c>
    </row>
    <row r="124" spans="1:2" s="1" customFormat="1" ht="15.75" customHeight="1" hidden="1">
      <c r="A124" s="41" t="s">
        <v>48</v>
      </c>
      <c r="B124" s="6">
        <v>5.38</v>
      </c>
    </row>
    <row r="125" spans="1:6" s="1" customFormat="1" ht="15.75" customHeight="1" hidden="1">
      <c r="A125" s="41" t="s">
        <v>52</v>
      </c>
      <c r="B125" s="6">
        <v>14.85</v>
      </c>
      <c r="D125"/>
      <c r="E125"/>
      <c r="F125"/>
    </row>
    <row r="126" spans="1:6" s="1" customFormat="1" ht="15.75" customHeight="1" hidden="1">
      <c r="A126" s="41" t="s">
        <v>67</v>
      </c>
      <c r="B126" s="6">
        <v>2.69</v>
      </c>
      <c r="C126"/>
      <c r="D126"/>
      <c r="E126"/>
      <c r="F126"/>
    </row>
    <row r="127" spans="1:2" ht="18.75" customHeight="1">
      <c r="A127" s="21" t="s">
        <v>88</v>
      </c>
      <c r="B127" s="40">
        <f>-(F22)</f>
        <v>266328.4600000001</v>
      </c>
    </row>
  </sheetData>
  <mergeCells count="8">
    <mergeCell ref="A4:C5"/>
    <mergeCell ref="A1:C1"/>
    <mergeCell ref="A2:C2"/>
    <mergeCell ref="A3:C3"/>
    <mergeCell ref="A7:B7"/>
    <mergeCell ref="A9:B9"/>
    <mergeCell ref="A14:B14"/>
    <mergeCell ref="A6:C6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2019-03-07T08:09:32Z</cp:lastPrinted>
  <dcterms:created xsi:type="dcterms:W3CDTF">2019-03-04T17:51:49Z</dcterms:created>
  <dcterms:modified xsi:type="dcterms:W3CDTF">2019-03-07T08:10:49Z</dcterms:modified>
  <cp:category/>
  <cp:version/>
  <cp:contentType/>
  <cp:contentStatus/>
  <cp:revision>1</cp:revision>
</cp:coreProperties>
</file>